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iane.freitas\Documents\IDESAM - Taiane Freitas\Modelo PUR\"/>
    </mc:Choice>
  </mc:AlternateContent>
  <xr:revisionPtr revIDLastSave="10" documentId="13_ncr:1_{9E73A6F4-51B0-4EF6-949D-BFBA96CA39E3}" xr6:coauthVersionLast="47" xr6:coauthVersionMax="47" xr10:uidLastSave="{9D388FF0-DA4E-44DC-A043-B0E8B8CCC183}"/>
  <bookViews>
    <workbookView xWindow="22932" yWindow="-108" windowWidth="23256" windowHeight="12456" activeTab="2" xr2:uid="{E259EC84-DCDD-49BE-AC6B-7FF75DBE6479}"/>
  </bookViews>
  <sheets>
    <sheet name="Legenda" sheetId="7" r:id="rId1"/>
    <sheet name="Tabela 1 (item 4.1)" sheetId="1" r:id="rId2"/>
    <sheet name="Tabela 2 (item5_atividade1)" sheetId="2" r:id="rId3"/>
    <sheet name="Tabela 2 (item5_atividade2)" sheetId="4" r:id="rId4"/>
    <sheet name="Tabela 2 (item5_atividade3)" sheetId="5" r:id="rId5"/>
    <sheet name="TabelaParaConferência" sheetId="3" r:id="rId6"/>
    <sheet name="Tabela 3 (item6)" sheetId="6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H4" i="1" s="1"/>
  <c r="G4" i="1"/>
  <c r="I27" i="6"/>
  <c r="I30" i="6" s="1"/>
  <c r="I29" i="6"/>
  <c r="I28" i="6"/>
  <c r="J28" i="6" l="1"/>
  <c r="J29" i="6"/>
  <c r="I7" i="6"/>
  <c r="I6" i="6"/>
  <c r="I14" i="6"/>
  <c r="I13" i="6"/>
  <c r="I12" i="6"/>
  <c r="I22" i="6"/>
  <c r="D20" i="3"/>
  <c r="G11" i="4"/>
  <c r="I11" i="4"/>
  <c r="J11" i="2"/>
  <c r="J12" i="2"/>
  <c r="D19" i="2"/>
  <c r="J11" i="4" l="1"/>
  <c r="K11" i="2"/>
  <c r="G30" i="6"/>
  <c r="E30" i="6"/>
  <c r="I25" i="6"/>
  <c r="I24" i="6" s="1"/>
  <c r="I23" i="6"/>
  <c r="I19" i="6"/>
  <c r="I18" i="6" s="1"/>
  <c r="I16" i="6"/>
  <c r="I17" i="6"/>
  <c r="I10" i="6"/>
  <c r="I9" i="6"/>
  <c r="J12" i="5"/>
  <c r="K12" i="5" s="1"/>
  <c r="J13" i="5"/>
  <c r="K13" i="5" s="1"/>
  <c r="J14" i="5"/>
  <c r="K14" i="5" s="1"/>
  <c r="J15" i="5"/>
  <c r="K15" i="5" s="1"/>
  <c r="J16" i="5"/>
  <c r="K16" i="5" s="1"/>
  <c r="J17" i="5"/>
  <c r="K17" i="5" s="1"/>
  <c r="J18" i="5"/>
  <c r="K18" i="5" s="1"/>
  <c r="J13" i="2"/>
  <c r="K13" i="2" s="1"/>
  <c r="J14" i="2"/>
  <c r="K14" i="2" s="1"/>
  <c r="J15" i="2"/>
  <c r="K15" i="2" s="1"/>
  <c r="J16" i="2"/>
  <c r="K16" i="2" s="1"/>
  <c r="J17" i="2"/>
  <c r="K17" i="2" s="1"/>
  <c r="J18" i="2"/>
  <c r="K18" i="2" s="1"/>
  <c r="J18" i="4"/>
  <c r="K18" i="4" s="1"/>
  <c r="J17" i="4"/>
  <c r="K17" i="4" s="1"/>
  <c r="J13" i="4"/>
  <c r="K13" i="4" s="1"/>
  <c r="J12" i="4"/>
  <c r="K12" i="4" s="1"/>
  <c r="J14" i="4"/>
  <c r="K14" i="4" s="1"/>
  <c r="J15" i="4"/>
  <c r="J16" i="4"/>
  <c r="K16" i="4" s="1"/>
  <c r="H19" i="5"/>
  <c r="F19" i="5"/>
  <c r="D19" i="5"/>
  <c r="I18" i="5"/>
  <c r="G18" i="5"/>
  <c r="I17" i="5"/>
  <c r="G17" i="5"/>
  <c r="I16" i="5"/>
  <c r="G16" i="5"/>
  <c r="I15" i="5"/>
  <c r="G15" i="5"/>
  <c r="I14" i="5"/>
  <c r="G14" i="5"/>
  <c r="I13" i="5"/>
  <c r="G13" i="5"/>
  <c r="I12" i="5"/>
  <c r="G12" i="5"/>
  <c r="J11" i="5"/>
  <c r="K11" i="5" s="1"/>
  <c r="I11" i="5"/>
  <c r="G11" i="5"/>
  <c r="H19" i="4"/>
  <c r="F19" i="4"/>
  <c r="D19" i="4"/>
  <c r="I18" i="4"/>
  <c r="G18" i="4"/>
  <c r="I17" i="4"/>
  <c r="G17" i="4"/>
  <c r="I16" i="4"/>
  <c r="G16" i="4"/>
  <c r="K15" i="4"/>
  <c r="I15" i="4"/>
  <c r="G15" i="4"/>
  <c r="I14" i="4"/>
  <c r="G14" i="4"/>
  <c r="I13" i="4"/>
  <c r="G13" i="4"/>
  <c r="I12" i="4"/>
  <c r="G12" i="4"/>
  <c r="F19" i="2"/>
  <c r="H19" i="2"/>
  <c r="I12" i="2"/>
  <c r="I13" i="2"/>
  <c r="I14" i="2"/>
  <c r="I15" i="2"/>
  <c r="I16" i="2"/>
  <c r="I17" i="2"/>
  <c r="I18" i="2"/>
  <c r="G12" i="2"/>
  <c r="G13" i="2"/>
  <c r="G14" i="2"/>
  <c r="G15" i="2"/>
  <c r="G16" i="2"/>
  <c r="G17" i="2"/>
  <c r="G18" i="2"/>
  <c r="I11" i="2"/>
  <c r="G11" i="2"/>
  <c r="E13" i="3" l="1"/>
  <c r="E12" i="3"/>
  <c r="K11" i="4"/>
  <c r="E18" i="3"/>
  <c r="E14" i="3"/>
  <c r="I8" i="6"/>
  <c r="I21" i="6"/>
  <c r="I11" i="6"/>
  <c r="I15" i="6"/>
  <c r="I5" i="6"/>
  <c r="E16" i="3"/>
  <c r="J19" i="2"/>
  <c r="G3" i="1" s="1"/>
  <c r="J19" i="5"/>
  <c r="J19" i="4"/>
  <c r="E15" i="3"/>
  <c r="E19" i="3"/>
  <c r="E17" i="3"/>
  <c r="K12" i="2"/>
  <c r="K19" i="5" l="1"/>
  <c r="G5" i="1"/>
  <c r="D6" i="3"/>
  <c r="K19" i="4"/>
  <c r="D5" i="3"/>
  <c r="K19" i="2"/>
  <c r="D4" i="3"/>
  <c r="E20" i="3"/>
  <c r="J11" i="6" l="1"/>
  <c r="J22" i="6"/>
  <c r="J23" i="6"/>
  <c r="D7" i="3"/>
  <c r="H7" i="1"/>
  <c r="H8" i="1"/>
  <c r="H9" i="1"/>
  <c r="H10" i="1"/>
  <c r="H6" i="1"/>
  <c r="H5" i="1"/>
  <c r="H3" i="1"/>
  <c r="J9" i="6"/>
  <c r="J21" i="6"/>
  <c r="J19" i="6"/>
  <c r="J24" i="6"/>
  <c r="J13" i="6"/>
  <c r="J17" i="6"/>
  <c r="J26" i="6"/>
  <c r="J20" i="6"/>
  <c r="J14" i="6"/>
  <c r="J16" i="6"/>
  <c r="J18" i="6"/>
  <c r="J27" i="6"/>
  <c r="J25" i="6"/>
  <c r="J8" i="6"/>
  <c r="J6" i="6"/>
  <c r="J7" i="6"/>
  <c r="J10" i="6"/>
  <c r="J15" i="6"/>
  <c r="J12" i="6"/>
  <c r="J5" i="6"/>
  <c r="H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tc={15E77785-74DC-44F9-95A7-483BD43C06A9}</author>
    <author>tc={3D923CA4-2012-426D-9F15-0BC9A322D4B5}</author>
    <author>tc={EADFB3CD-85B4-4737-880E-D5659E1B34F4}</author>
    <author>tc={8D2FBA0C-B80F-4D8E-B606-3B2E03E583B6}</author>
    <author>tc={8E5A2772-1EC4-4182-94A2-A64320385E2B}</author>
    <author>tc={751DDA4C-F1B0-4169-8183-90F97231FE0B}</author>
  </authors>
  <commentList>
    <comment ref="C2" authorId="0" shapeId="0" xr:uid="{15E77785-74DC-44F9-95A7-483BD43C06A9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Inserir e/ou deletar linhas conforme quantidade de etapas por Macro-Etapas</t>
      </text>
    </comment>
    <comment ref="D2" authorId="1" shapeId="0" xr:uid="{3D923CA4-2012-426D-9F15-0BC9A322D4B5}">
      <text>
        <t>[Threaded comment]
Your version of Excel allows you to read this threaded comment; however, any edits to it will get removed if the file is opened in a newer version of Excel. Learn more: https://go.microsoft.com/fwlink/?linkid=870924
Comment:
    Inserir e/ou deletar linhas conforme quantidade de Atividades por Etapas.</t>
      </text>
    </comment>
    <comment ref="F2" authorId="2" shapeId="0" xr:uid="{EADFB3CD-85B4-4737-880E-D5659E1B34F4}">
      <text>
        <t>[Threaded comment]
Your version of Excel allows you to read this threaded comment; however, any edits to it will get removed if the file is opened in a newer version of Excel. Learn more: https://go.microsoft.com/fwlink/?linkid=870924
Comment:
    Exemplo de preenchimento para os meses</t>
      </text>
    </comment>
    <comment ref="G2" authorId="3" shapeId="0" xr:uid="{8D2FBA0C-B80F-4D8E-B606-3B2E03E583B6}">
      <text>
        <t>[Threaded comment]
Your version of Excel allows you to read this threaded comment; however, any edits to it will get removed if the file is opened in a newer version of Excel. Learn more: https://go.microsoft.com/fwlink/?linkid=870924
Comment:
    Valores preenchidos automaticamente de acordo com as abas "Tabela 1_atividade1" "Tabela 2_atividade2" e "Tabela2_atividade3"
Ajustar os valores de acordo com a quantidade de atividades postas</t>
      </text>
    </comment>
    <comment ref="C3" authorId="4" shapeId="0" xr:uid="{8E5A2772-1EC4-4182-94A2-A64320385E2B}">
      <text>
        <t>[Threaded comment]
Your version of Excel allows you to read this threaded comment; however, any edits to it will get removed if the file is opened in a newer version of Excel. Learn more: https://go.microsoft.com/fwlink/?linkid=870924
Comment:
    [apenas exemplo de etapa]
Seguir numeração ao lado do texto para cada atividade e etapa</t>
      </text>
    </comment>
    <comment ref="G11" authorId="5" shapeId="0" xr:uid="{751DDA4C-F1B0-4169-8183-90F97231FE0B}">
      <text>
        <t>[Threaded comment]
Your version of Excel allows you to read this threaded comment; however, any edits to it will get removed if the file is opened in a newer version of Excel. Learn more: https://go.microsoft.com/fwlink/?linkid=870924
Comment:
    Esta linha que informa o valor total não é inclusa no PUR, não copiá-la na hora de passar a tabela para o Word. Ela serve apenas para conferência - lembrando que este valor total por atividades deve conferir com o valor total do projeto.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tc={EB117AA6-BE54-46D8-B9C6-06C59F067D92}</author>
    <author>tc={E2BC9645-DD0C-49D1-BA13-5FF2E2F73FE7}</author>
    <author>tc={18ACCB94-921C-48F5-919F-6ADA09F752B7}</author>
    <author>tc={D910D39A-7864-4248-B5EC-AF53A805B55E}</author>
    <author>tc={3243F501-90EB-4B18-832C-03A127B0B7D3}</author>
    <author>tc={EEC3B5B6-F89C-48B2-BDD9-1A7CE3287BBD}</author>
    <author>tc={AC288B6D-93AA-4A4B-8353-DAD1046B1190}</author>
    <author>tc={2EC5B031-CC01-47A4-83A3-8BE8547407C0}</author>
    <author>tc={6B556238-B7B1-49B0-B5EB-2DBAC2DEA327}</author>
    <author>tc={B1137D2E-BA56-4F7E-8A50-535F1DE7F49B}</author>
    <author>tc={13F4D535-52F9-4AC1-95EC-A3AAF70FAB6D}</author>
  </authors>
  <commentList>
    <comment ref="B2" authorId="0" shapeId="0" xr:uid="{EB117AA6-BE54-46D8-B9C6-06C59F067D92}">
      <text>
        <t>[Threaded comment]
Your version of Excel allows you to read this threaded comment; however, any edits to it will get removed if the file is opened in a newer version of Excel. Learn more: https://go.microsoft.com/fwlink/?linkid=870924
Comment:
    Para cada atividade posta no item 4.1, deve-se fazer uma tabela igual a essa (duplique as abas). Aqui será composto o valor de cada atividade, conforme as categorias de dispêndios.</t>
      </text>
    </comment>
    <comment ref="D9" authorId="1" shapeId="0" xr:uid="{E2BC9645-DD0C-49D1-BA13-5FF2E2F73FE7}">
      <text>
        <t>[Threaded comment]
Your version of Excel allows you to read this threaded comment; however, any edits to it will get removed if the file is opened in a newer version of Excel. Learn more: https://go.microsoft.com/fwlink/?linkid=870924
Comment:
    [Exemplo de preenchimento]
Ao preencher o valor de todas as atividades por dispêndio (esta tabela), deve-se obter os valores totais por dispêndios e inserir aqui. O valor posto nesta coluna será SEMPRE o mesmo para todas as atividades. Trata-se do valor global previsto do projeto e deve ser repetido em todas as atividades</t>
      </text>
    </comment>
    <comment ref="E9" authorId="2" shapeId="0" xr:uid="{18ACCB94-921C-48F5-919F-6ADA09F752B7}">
      <text>
        <t>[Threaded comment]
Your version of Excel allows you to read this threaded comment; however, any edits to it will get removed if the file is opened in a newer version of Excel. Learn more: https://go.microsoft.com/fwlink/?linkid=870924
Comment:
    Detalhar o que será adquirido em cada atividade</t>
      </text>
    </comment>
    <comment ref="F10" authorId="3" shapeId="0" xr:uid="{D910D39A-7864-4248-B5EC-AF53A805B55E}">
      <text>
        <t>[Threaded comment]
Your version of Excel allows you to read this threaded comment; however, any edits to it will get removed if the file is opened in a newer version of Excel. Learn more: https://go.microsoft.com/fwlink/?linkid=870924
Comment:
    valor que será executado pela Coordenadora para esta atividade em específico, levando em consideraão o total disponível na coluna D</t>
      </text>
    </comment>
    <comment ref="G10" authorId="4" shapeId="0" xr:uid="{3243F501-90EB-4B18-832C-03A127B0B7D3}">
      <text>
        <t>[Threaded comment]
Your version of Excel allows you to read this threaded comment; however, any edits to it will get removed if the file is opened in a newer version of Excel. Learn more: https://go.microsoft.com/fwlink/?linkid=870924
Comment:
    porcentagem levando de consideração o valor global por dispêndio</t>
      </text>
    </comment>
    <comment ref="H10" authorId="5" shapeId="0" xr:uid="{EEC3B5B6-F89C-48B2-BDD9-1A7CE3287BBD}">
      <text>
        <t>[Threaded comment]
Your version of Excel allows you to read this threaded comment; however, any edits to it will get removed if the file is opened in a newer version of Excel. Learn more: https://go.microsoft.com/fwlink/?linkid=870924
Comment:
    valor que será executado pela Executora para esta atividade em específico, levando em consideraão o total disponível na coluna D</t>
      </text>
    </comment>
    <comment ref="I10" authorId="6" shapeId="0" xr:uid="{AC288B6D-93AA-4A4B-8353-DAD1046B1190}">
      <text>
        <t>[Threaded comment]
Your version of Excel allows you to read this threaded comment; however, any edits to it will get removed if the file is opened in a newer version of Excel. Learn more: https://go.microsoft.com/fwlink/?linkid=870924
Comment:
    porcentagem levando de consideração o valor global por dispêndio</t>
      </text>
    </comment>
    <comment ref="J10" authorId="7" shapeId="0" xr:uid="{2EC5B031-CC01-47A4-83A3-8BE8547407C0}">
      <text>
        <t>[Threaded comment]
Your version of Excel allows you to read this threaded comment; however, any edits to it will get removed if the file is opened in a newer version of Excel. Learn more: https://go.microsoft.com/fwlink/?linkid=870924
Comment:
    Valor total somando o que será executado pela coordenadora + executora desta atividade neste dispêndio</t>
      </text>
    </comment>
    <comment ref="C18" authorId="8" shapeId="0" xr:uid="{6B556238-B7B1-49B0-B5EB-2DBAC2DEA327}">
      <text>
        <t>[Threaded comment]
Your version of Excel allows you to read this threaded comment; however, any edits to it will get removed if the file is opened in a newer version of Excel. Learn more: https://go.microsoft.com/fwlink/?linkid=870924
Comment:
    Uma forma de calcular o valor de Custos Incorridos e Fundo de Reserva é dividir o valor total desta rubrica pelo número de atividades. Ex: o valor total de Custos Incorridos e Funo de Reserva para este projeto é de R$100.000,00, supondo que o projeto tenha 8 atividades, daria um total de R$12.500,00 por atividade a serem distribuídos entre IDESAM e Executora (dependendo do acordo de % feito). Ou, pode-se fazer de maneira proporcional.</t>
      </text>
    </comment>
    <comment ref="D19" authorId="9" shapeId="0" xr:uid="{B1137D2E-BA56-4F7E-8A50-535F1DE7F49B}">
      <text>
        <t>[Threaded comment]
Your version of Excel allows you to read this threaded comment; however, any edits to it will get removed if the file is opened in a newer version of Excel. Learn more: https://go.microsoft.com/fwlink/?linkid=870924
Comment:
    Aqui deve ser igual ao valor total do projeto. Repetir essa informação em todas as atividades</t>
      </text>
    </comment>
    <comment ref="J19" authorId="10" shapeId="0" xr:uid="{13F4D535-52F9-4AC1-95EC-A3AAF70FAB6D}">
      <text>
        <t>[Threaded comment]
Your version of Excel allows you to read this threaded comment; however, any edits to it will get removed if the file is opened in a newer version of Excel. Learn more: https://go.microsoft.com/fwlink/?linkid=870924
Comment:
    Exemplo de interpretação: Do total de R$ 720.000,00 do projeto, R$ 370.000,00 serão utilizados na atividade 1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tc={5F13F249-4B85-495D-B25F-40DFB7AA1FFC}</author>
    <author>tc={0E2D1869-CDAC-49EF-8958-8AB7171DACDC}</author>
    <author>tc={E1896476-AF9F-4BB1-B21E-A8051FB19944}</author>
    <author>tc={D1F9C0C6-6AA9-4B46-9095-457F3E23FD0C}</author>
    <author>tc={7CFD679C-6AB6-4F8A-8F1B-81F1D0438445}</author>
    <author>tc={764FD66D-8E1B-4EF5-BB93-558726A1E15F}</author>
    <author>tc={7DCAA16D-BD3A-4E14-9D5E-B88FA4ABCD30}</author>
    <author>tc={DFE9A434-042F-4BCE-90D7-247194773CBB}</author>
    <author>tc={50C20D6D-2726-4719-9330-31D94F7B2561}</author>
  </authors>
  <commentList>
    <comment ref="B2" authorId="0" shapeId="0" xr:uid="{5F13F249-4B85-495D-B25F-40DFB7AA1FFC}">
      <text>
        <t>[Threaded comment]
Your version of Excel allows you to read this threaded comment; however, any edits to it will get removed if the file is opened in a newer version of Excel. Learn more: https://go.microsoft.com/fwlink/?linkid=870924
Comment:
    Para cada atividade posta no item 4.1, deve-se fazer uma tabela igual a essa. Aqui será composto o valor de cada atividade, conforme as categorias de dispêndios.</t>
      </text>
    </comment>
    <comment ref="D9" authorId="1" shapeId="0" xr:uid="{0E2D1869-CDAC-49EF-8958-8AB7171DACDC}">
      <text>
        <t>[Threaded comment]
Your version of Excel allows you to read this threaded comment; however, any edits to it will get removed if the file is opened in a newer version of Excel. Learn more: https://go.microsoft.com/fwlink/?linkid=870924
Comment:
    [Exemplo de preenchimento]
Ao preencher o valor de todas as atividades por dispêndio (esta tabela), deve-se obter os valores totais por dispêndios e inserir aqui. O valor posto nesta coluna será SEMPRE o mesmo para todas as atividades - trata-se do valor global do projeto e deve ser repetido em todas as atividades</t>
      </text>
    </comment>
    <comment ref="F10" authorId="2" shapeId="0" xr:uid="{E1896476-AF9F-4BB1-B21E-A8051FB19944}">
      <text>
        <t>[Threaded comment]
Your version of Excel allows you to read this threaded comment; however, any edits to it will get removed if the file is opened in a newer version of Excel. Learn more: https://go.microsoft.com/fwlink/?linkid=870924
Comment:
    valor que será executado pela Coordenadora para esta atividade em específico, levando em consideraão o total disponível na coluna D</t>
      </text>
    </comment>
    <comment ref="G10" authorId="3" shapeId="0" xr:uid="{D1F9C0C6-6AA9-4B46-9095-457F3E23FD0C}">
      <text>
        <t>[Threaded comment]
Your version of Excel allows you to read this threaded comment; however, any edits to it will get removed if the file is opened in a newer version of Excel. Learn more: https://go.microsoft.com/fwlink/?linkid=870924
Comment:
    porcentagem levando de consideração o valor global por dispêndio</t>
      </text>
    </comment>
    <comment ref="H10" authorId="4" shapeId="0" xr:uid="{7CFD679C-6AB6-4F8A-8F1B-81F1D0438445}">
      <text>
        <t>[Threaded comment]
Your version of Excel allows you to read this threaded comment; however, any edits to it will get removed if the file is opened in a newer version of Excel. Learn more: https://go.microsoft.com/fwlink/?linkid=870924
Comment:
    valor que será executado pela Executora para esta atividade em específico, levando em consideraão o total disponível na coluna D</t>
      </text>
    </comment>
    <comment ref="I10" authorId="5" shapeId="0" xr:uid="{764FD66D-8E1B-4EF5-BB93-558726A1E15F}">
      <text>
        <t>[Threaded comment]
Your version of Excel allows you to read this threaded comment; however, any edits to it will get removed if the file is opened in a newer version of Excel. Learn more: https://go.microsoft.com/fwlink/?linkid=870924
Comment:
    porcentagem levando de consideração o valor global por dispêndio</t>
      </text>
    </comment>
    <comment ref="J10" authorId="6" shapeId="0" xr:uid="{7DCAA16D-BD3A-4E14-9D5E-B88FA4ABCD30}">
      <text>
        <t>[Threaded comment]
Your version of Excel allows you to read this threaded comment; however, any edits to it will get removed if the file is opened in a newer version of Excel. Learn more: https://go.microsoft.com/fwlink/?linkid=870924
Comment:
    Valor total somando o que será executado pela coordenadora + executora desta atividade neste dispêndio</t>
      </text>
    </comment>
    <comment ref="D19" authorId="7" shapeId="0" xr:uid="{DFE9A434-042F-4BCE-90D7-247194773CBB}">
      <text>
        <t>[Threaded comment]
Your version of Excel allows you to read this threaded comment; however, any edits to it will get removed if the file is opened in a newer version of Excel. Learn more: https://go.microsoft.com/fwlink/?linkid=870924
Comment:
    Aqui deve ser igual ao valor total do projeto. Repetir essa informação em todas as atividades</t>
      </text>
    </comment>
    <comment ref="J19" authorId="8" shapeId="0" xr:uid="{50C20D6D-2726-4719-9330-31D94F7B2561}">
      <text>
        <t>[Threaded comment]
Your version of Excel allows you to read this threaded comment; however, any edits to it will get removed if the file is opened in a newer version of Excel. Learn more: https://go.microsoft.com/fwlink/?linkid=870924
Comment:
    Exemplo de interpretação: Do total de R$ 720.000,00 do projeto, R$ 197.000,00 serão utilizados na atividade 2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tc={4FA88770-69FB-4A51-9681-0B3BE1FF08EA}</author>
    <author>tc={64118762-7437-4978-BE9D-208F4F81B1FD}</author>
    <author>tc={5CCD1BC6-C120-434C-AC48-2976C1168AAE}</author>
    <author>tc={0362C9E1-A51D-4F98-BC4E-C48C2D382188}</author>
    <author>tc={A186D4BF-F8E9-4D07-AEA3-AE760209CB4E}</author>
    <author>tc={9E9BF777-B3CC-44DD-A5F0-195D3875E70E}</author>
    <author>tc={CA231BA4-B80B-4772-90E5-9649F8CF13DC}</author>
    <author>tc={D797BA09-B60F-4659-95D4-7AF6F1FF1EE9}</author>
    <author>tc={39DC8AB1-0EE2-4A52-86D4-E4806422E5D0}</author>
  </authors>
  <commentList>
    <comment ref="B2" authorId="0" shapeId="0" xr:uid="{4FA88770-69FB-4A51-9681-0B3BE1FF08EA}">
      <text>
        <t>[Threaded comment]
Your version of Excel allows you to read this threaded comment; however, any edits to it will get removed if the file is opened in a newer version of Excel. Learn more: https://go.microsoft.com/fwlink/?linkid=870924
Comment:
    Para cada atividade posta no item 4.1, deve-se fazer uma tabela igual a essa. Aqui será composto o valor de cada atividade, conforme as categorias de dispêndios.</t>
      </text>
    </comment>
    <comment ref="D9" authorId="1" shapeId="0" xr:uid="{64118762-7437-4978-BE9D-208F4F81B1FD}">
      <text>
        <t>[Threaded comment]
Your version of Excel allows you to read this threaded comment; however, any edits to it will get removed if the file is opened in a newer version of Excel. Learn more: https://go.microsoft.com/fwlink/?linkid=870924
Comment:
    [Exemplo de preenchimento]
Ao preencher o valor de todas as atividades por dispêndio (esta tabela), deve-se obter os valores totais por dispêndios e inserir aqui. O valor posto nesta coluna será SEMPRE o mesmo para todas as atividades - trata-se do valor global do projeto e deve ser repetido em todas as atividades</t>
      </text>
    </comment>
    <comment ref="F10" authorId="2" shapeId="0" xr:uid="{5CCD1BC6-C120-434C-AC48-2976C1168AAE}">
      <text>
        <t>[Threaded comment]
Your version of Excel allows you to read this threaded comment; however, any edits to it will get removed if the file is opened in a newer version of Excel. Learn more: https://go.microsoft.com/fwlink/?linkid=870924
Comment:
    valor que será executado pela Coordenadora para esta atividade em específico, levando em consideraão o total disponível na coluna D</t>
      </text>
    </comment>
    <comment ref="G10" authorId="3" shapeId="0" xr:uid="{0362C9E1-A51D-4F98-BC4E-C48C2D382188}">
      <text>
        <t>[Threaded comment]
Your version of Excel allows you to read this threaded comment; however, any edits to it will get removed if the file is opened in a newer version of Excel. Learn more: https://go.microsoft.com/fwlink/?linkid=870924
Comment:
    porcentagem levando de consideração o valor global por dispêndio</t>
      </text>
    </comment>
    <comment ref="H10" authorId="4" shapeId="0" xr:uid="{A186D4BF-F8E9-4D07-AEA3-AE760209CB4E}">
      <text>
        <t>[Threaded comment]
Your version of Excel allows you to read this threaded comment; however, any edits to it will get removed if the file is opened in a newer version of Excel. Learn more: https://go.microsoft.com/fwlink/?linkid=870924
Comment:
    valor que será executado pela Executora para esta atividade em específico, levando em consideraão o total disponível na coluna D</t>
      </text>
    </comment>
    <comment ref="I10" authorId="5" shapeId="0" xr:uid="{9E9BF777-B3CC-44DD-A5F0-195D3875E70E}">
      <text>
        <t>[Threaded comment]
Your version of Excel allows you to read this threaded comment; however, any edits to it will get removed if the file is opened in a newer version of Excel. Learn more: https://go.microsoft.com/fwlink/?linkid=870924
Comment:
    porcentagem levando de consideração o valor global por dispêndio</t>
      </text>
    </comment>
    <comment ref="J10" authorId="6" shapeId="0" xr:uid="{CA231BA4-B80B-4772-90E5-9649F8CF13DC}">
      <text>
        <t>[Threaded comment]
Your version of Excel allows you to read this threaded comment; however, any edits to it will get removed if the file is opened in a newer version of Excel. Learn more: https://go.microsoft.com/fwlink/?linkid=870924
Comment:
    Valor total somando o que será executado pela coordenadora + executora desta atividade neste dispêndio</t>
      </text>
    </comment>
    <comment ref="D19" authorId="7" shapeId="0" xr:uid="{D797BA09-B60F-4659-95D4-7AF6F1FF1EE9}">
      <text>
        <t>[Threaded comment]
Your version of Excel allows you to read this threaded comment; however, any edits to it will get removed if the file is opened in a newer version of Excel. Learn more: https://go.microsoft.com/fwlink/?linkid=870924
Comment:
    Aqui deve ser igual ao valor total do projeto. Repetir essa informação em todas as atividades</t>
      </text>
    </comment>
    <comment ref="J19" authorId="8" shapeId="0" xr:uid="{39DC8AB1-0EE2-4A52-86D4-E4806422E5D0}">
      <text>
        <t>[Threaded comment]
Your version of Excel allows you to read this threaded comment; however, any edits to it will get removed if the file is opened in a newer version of Excel. Learn more: https://go.microsoft.com/fwlink/?linkid=870924
Comment:
    Exemplo de interpretação: Do total de R$ 720.000,00 do projeto, R$ 153.000,00 serão utilizados na atividade 3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tc={7B400C0B-F370-4CE6-A26F-A770145CAD88}</author>
    <author>tc={BA540A9F-8B42-48FF-B85D-6D5435397654}</author>
    <author>tc={0116E939-7288-4A0B-B0B2-99A5B3790ABA}</author>
    <author>tc={422F1990-4A74-464B-B1C4-90384F1C51D4}</author>
  </authors>
  <commentList>
    <comment ref="C10" authorId="0" shapeId="0" xr:uid="{7B400C0B-F370-4CE6-A26F-A770145CAD88}">
      <text>
        <t>[Threaded comment]
Your version of Excel allows you to read this threaded comment; however, any edits to it will get removed if the file is opened in a newer version of Excel. Learn more: https://go.microsoft.com/fwlink/?linkid=870924
Comment:
    Esta tabela não entra no PUR, é apenas para conferência</t>
      </text>
    </comment>
    <comment ref="D10" authorId="1" shapeId="0" xr:uid="{BA540A9F-8B42-48FF-B85D-6D5435397654}">
      <text>
        <t>[Threaded comment]
Your version of Excel allows you to read this threaded comment; however, any edits to it will get removed if the file is opened in a newer version of Excel. Learn more: https://go.microsoft.com/fwlink/?linkid=870924
Comment:
    Orçamento previsto</t>
      </text>
    </comment>
    <comment ref="E10" authorId="2" shapeId="0" xr:uid="{0116E939-7288-4A0B-B0B2-99A5B3790ABA}">
      <text>
        <t>[Threaded comment]
Your version of Excel allows you to read this threaded comment; however, any edits to it will get removed if the file is opened in a newer version of Excel. Learn more: https://go.microsoft.com/fwlink/?linkid=870924
Comment:
    Deve-se conferir se somados os valores postos em cada atividade por dispêndios, o resultado será igual ao valor do projeto</t>
      </text>
    </comment>
    <comment ref="D20" authorId="3" shapeId="0" xr:uid="{422F1990-4A74-464B-B1C4-90384F1C51D4}">
      <text>
        <t>[Threaded comment]
Your version of Excel allows you to read this threaded comment; however, any edits to it will get removed if the file is opened in a newer version of Excel. Learn more: https://go.microsoft.com/fwlink/?linkid=870924
Comment:
    Observe que o item 4.1 precisa estar de acordo (mesmos valores) com o item 5 do PUR. Ambos, somados, devem resultar no valor total do projeto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tc={E0F39DA3-F622-4636-95C9-9A30162BDF81}</author>
    <author>tc={DEDD39AF-F321-475A-8E0F-05F799059DFC}</author>
  </authors>
  <commentList>
    <comment ref="C27" authorId="0" shapeId="0" xr:uid="{E0F39DA3-F622-4636-95C9-9A30162BDF81}">
      <text>
        <t>[Threaded comment]
Your version of Excel allows you to read this threaded comment; however, any edits to it will get removed if the file is opened in a newer version of Excel. Learn more: https://go.microsoft.com/fwlink/?linkid=870924
Comment:
    A taxa total de Custos Incorridos e Constituição de Reserva é de 20%. Destes, é negociado quanto fica para o Idesam e quanto fica para a Executora (normalmente 10% cada)</t>
      </text>
    </comment>
    <comment ref="I28" authorId="1" shapeId="0" xr:uid="{DEDD39AF-F321-475A-8E0F-05F799059DFC}">
      <text>
        <t>[Threaded comment]
Your version of Excel allows you to read this threaded comment; however, any edits to it will get removed if the file is opened in a newer version of Excel. Learn more: https://go.microsoft.com/fwlink/?linkid=870924
Comment:
    Deve-se calcular os valores de Custos Incorridos e Fundo de Reserva conforme Planilha de Orçamento do Projeto</t>
      </text>
    </comment>
  </commentList>
</comments>
</file>

<file path=xl/sharedStrings.xml><?xml version="1.0" encoding="utf-8"?>
<sst xmlns="http://schemas.openxmlformats.org/spreadsheetml/2006/main" count="194" uniqueCount="109">
  <si>
    <r>
      <t xml:space="preserve">TABELAS FINANCEIRAS_PUR
</t>
    </r>
    <r>
      <rPr>
        <sz val="12"/>
        <color theme="3"/>
        <rFont val="Calibri"/>
        <family val="2"/>
        <scheme val="minor"/>
      </rPr>
      <t>Programa Prioritário de Bioeconomia</t>
    </r>
  </si>
  <si>
    <t>Esta planilha tem como objetivo auxilar no preenchimento do PUR (Plano de Utilização de Recursos)</t>
  </si>
  <si>
    <t>O arquivo contém os 3 tipos de tabelas solicitadas no PUR: Tabela 1 no item 4.1, Tabela 2 no item 5 e Tabela 3 no item 6</t>
  </si>
  <si>
    <t xml:space="preserve">A planilha encontra-se com valores aleatórios de um suposto projeto de R$690.000,00 para simples exemplo </t>
  </si>
  <si>
    <t>As fórmulas de soma e % das Tabelas 1, 2 e 3 estão bloqueadas para edição</t>
  </si>
  <si>
    <t xml:space="preserve">A Tabela 1 deve ser modificada de acordo com a quantidade de atividades a serem desenvolvidas pelo projeto - adicionar ou excluir linhas para adequação </t>
  </si>
  <si>
    <r>
      <t>A Tabela 2 deve ser repetida (por inteiro) para cada atividade a ser desenvolvida.</t>
    </r>
    <r>
      <rPr>
        <i/>
        <sz val="11"/>
        <color theme="1"/>
        <rFont val="Calibri"/>
        <family val="2"/>
        <scheme val="minor"/>
      </rPr>
      <t xml:space="preserve"> Notar que o presente exemplo conta apenas com 3 atividades</t>
    </r>
    <r>
      <rPr>
        <sz val="11"/>
        <color theme="1"/>
        <rFont val="Calibri"/>
        <family val="2"/>
        <scheme val="minor"/>
      </rPr>
      <t xml:space="preserve"> - adicionar (duplicar) abas de acordo com o número de atividades do projeto</t>
    </r>
  </si>
  <si>
    <t xml:space="preserve">A Tabela Para Conferência soma o valor dos dispêndios postos em cada atividade e o valor total destas para conferir se o resultado é igual ao valor do projeto </t>
  </si>
  <si>
    <r>
      <t>Ao adicionar mais abas referente à Tabela 2, nota-se que será necessário alterar as fórmulas de soma da aba "TabelaParaConferência" (</t>
    </r>
    <r>
      <rPr>
        <i/>
        <sz val="11"/>
        <color theme="1"/>
        <rFont val="Calibri"/>
        <family val="2"/>
        <scheme val="minor"/>
      </rPr>
      <t>Aba para simples conferência dos valores, não entra no PUR</t>
    </r>
    <r>
      <rPr>
        <sz val="11"/>
        <color theme="1"/>
        <rFont val="Calibri"/>
        <family val="2"/>
        <scheme val="minor"/>
      </rPr>
      <t>)</t>
    </r>
  </si>
  <si>
    <t>Na tabela 6 devem ser detalhadas as despesas por dispêndios assim como seus valores totais</t>
  </si>
  <si>
    <t xml:space="preserve">Considere o valor de DOA em cada atividade, conforme exemplo </t>
  </si>
  <si>
    <t xml:space="preserve">No geral: soma do valor de cada atividade = valor global dos dispêndios = valor total do projeto </t>
  </si>
  <si>
    <t>LEGENDA</t>
  </si>
  <si>
    <t>Item 4.1</t>
  </si>
  <si>
    <t xml:space="preserve">DETALHAMENTO DO PROJETO </t>
  </si>
  <si>
    <t>Item 5</t>
  </si>
  <si>
    <t>DETALHAMENTO POR ATIVIDADE</t>
  </si>
  <si>
    <t>Item 6</t>
  </si>
  <si>
    <t>DISPÊNDIOS PREVISTOS</t>
  </si>
  <si>
    <r>
      <t>MACRO-ETAPAS PPBIO</t>
    </r>
    <r>
      <rPr>
        <b/>
        <vertAlign val="superscript"/>
        <sz val="11"/>
        <color rgb="FF000000"/>
        <rFont val="Calibri"/>
        <family val="2"/>
        <scheme val="minor"/>
      </rPr>
      <t>2</t>
    </r>
  </si>
  <si>
    <r>
      <t>ETAPAS</t>
    </r>
    <r>
      <rPr>
        <b/>
        <vertAlign val="superscript"/>
        <sz val="11"/>
        <color rgb="FF000000"/>
        <rFont val="Calibri"/>
        <family val="2"/>
        <scheme val="minor"/>
      </rPr>
      <t>3</t>
    </r>
  </si>
  <si>
    <r>
      <t>ATIVIDADES POR ETAPA</t>
    </r>
    <r>
      <rPr>
        <b/>
        <vertAlign val="superscript"/>
        <sz val="11"/>
        <color rgb="FF000000"/>
        <rFont val="Calibri"/>
        <family val="2"/>
        <scheme val="minor"/>
      </rPr>
      <t>4</t>
    </r>
  </si>
  <si>
    <t>Descrição</t>
  </si>
  <si>
    <t>Mês(es) de Execução</t>
  </si>
  <si>
    <t>VALOR por ATIVIDADE (R$)</t>
  </si>
  <si>
    <t>% do total</t>
  </si>
  <si>
    <t>1.   CONCEPÇÃO</t>
  </si>
  <si>
    <t>1.1 Levantamento de dados</t>
  </si>
  <si>
    <t>1.1.1 Gerenciamento do projeto</t>
  </si>
  <si>
    <t>Elaboração de relatórios...</t>
  </si>
  <si>
    <t>março - junho/2022</t>
  </si>
  <si>
    <t>1.2</t>
  </si>
  <si>
    <t>1.2.1</t>
  </si>
  <si>
    <t>2.   DESENVOLVIMENTO</t>
  </si>
  <si>
    <t>2.1</t>
  </si>
  <si>
    <t>2.1.1</t>
  </si>
  <si>
    <t>2.2</t>
  </si>
  <si>
    <t>2.2.1</t>
  </si>
  <si>
    <t>3.   PADRONIZAÇÃO DE PRODUÇÃO</t>
  </si>
  <si>
    <t>3.1</t>
  </si>
  <si>
    <t>3.1.1</t>
  </si>
  <si>
    <t>3.2</t>
  </si>
  <si>
    <t>3.2.1</t>
  </si>
  <si>
    <r>
      <t>4.</t>
    </r>
    <r>
      <rPr>
        <sz val="11"/>
        <color theme="1"/>
        <rFont val="Calibri"/>
        <family val="2"/>
        <scheme val="minor"/>
      </rPr>
      <t xml:space="preserve">   </t>
    </r>
    <r>
      <rPr>
        <sz val="11"/>
        <color rgb="FF00000A"/>
        <rFont val="Calibri"/>
        <family val="2"/>
        <scheme val="minor"/>
      </rPr>
      <t>PREPARAÇÃO PARA MERCADO</t>
    </r>
  </si>
  <si>
    <t>4.1</t>
  </si>
  <si>
    <t>4.1.1</t>
  </si>
  <si>
    <t>4.2</t>
  </si>
  <si>
    <t>4.2.1</t>
  </si>
  <si>
    <t>TOTAL</t>
  </si>
  <si>
    <t>Atividade nº 1</t>
  </si>
  <si>
    <t>ETAPA</t>
  </si>
  <si>
    <t>(Inserir nome da etapa conforme item 4.1)</t>
  </si>
  <si>
    <t>Atividade</t>
  </si>
  <si>
    <t>(Inserir nome da atividade conforme item 4.1)</t>
  </si>
  <si>
    <r>
      <t>Período Total</t>
    </r>
    <r>
      <rPr>
        <sz val="11"/>
        <color rgb="FF000000"/>
        <rFont val="Calibri"/>
        <family val="2"/>
        <scheme val="minor"/>
      </rPr>
      <t xml:space="preserve"> (mês cronológico do projeto)</t>
    </r>
  </si>
  <si>
    <t>(Inserir período total conforme item 4.1)</t>
  </si>
  <si>
    <t>Descrição da Atividade</t>
  </si>
  <si>
    <t>(Inserir descrição conforme item 4.1)</t>
  </si>
  <si>
    <t>Dispêndios Planejados (R$). Apresentar no PREVISTO GLOBAL o valor  total da categoria de dispêndio no Projeto; Na coluna Lista de Itens de Despesas listar os itens de despesa previstos na atividade; Nos campos sob o PREVISTO detalhar o valor previsto da categoria de dispêndio da atividade por entidade. Registrando a % sob o valor do Previsto Global por categoria de dispêndio.</t>
  </si>
  <si>
    <t>Nº</t>
  </si>
  <si>
    <t>CATEGORIA DE DISPÊNDIOS</t>
  </si>
  <si>
    <t>PREVISTO GLOBAL R$</t>
  </si>
  <si>
    <t>Lista dos Itens Despesas</t>
  </si>
  <si>
    <t>PREVISTO</t>
  </si>
  <si>
    <t>COORD. R$</t>
  </si>
  <si>
    <t>%</t>
  </si>
  <si>
    <t>EXEC. R$</t>
  </si>
  <si>
    <t>TOTAL R$</t>
  </si>
  <si>
    <t xml:space="preserve">Programas de Computador, máquinas, equipamentos, aparelhos e instrumentos, seus acessórios, sobressalentes e ferramentas, e serviços de instalação </t>
  </si>
  <si>
    <t>Aquisição, implantação, ampliação ou modernização de laboratório de P&amp;D</t>
  </si>
  <si>
    <t xml:space="preserve">Recursos Humanos Diretos </t>
  </si>
  <si>
    <t>Recursos Humanos Indiretos</t>
  </si>
  <si>
    <t>Serviços Técnicos de Terceiros</t>
  </si>
  <si>
    <t>Materiais de consumo</t>
  </si>
  <si>
    <t>Outros dispêndios correlatos às atividades de pesquisa e inovação.</t>
  </si>
  <si>
    <t>Custos Incorridos e Fundo de Reserva</t>
  </si>
  <si>
    <t>TOTAL POR ATIVIDADE</t>
  </si>
  <si>
    <t>Atividade nº 2</t>
  </si>
  <si>
    <t>Atividade nº 3</t>
  </si>
  <si>
    <t>Conferência por atividades</t>
  </si>
  <si>
    <t>ATIVIDADE</t>
  </si>
  <si>
    <t>VALOR</t>
  </si>
  <si>
    <t>Atividade 1</t>
  </si>
  <si>
    <t>Atividade 2</t>
  </si>
  <si>
    <t>Atividade 3</t>
  </si>
  <si>
    <t>Conferência por dispêndios</t>
  </si>
  <si>
    <t xml:space="preserve">VERIFICAÇÃO </t>
  </si>
  <si>
    <t>DISPÊNDIOS PREVISTOS – TOTAL (R$)</t>
  </si>
  <si>
    <t>DESCRIÇÃO RUBRICA</t>
  </si>
  <si>
    <t>COORD.</t>
  </si>
  <si>
    <t>EXEC.</t>
  </si>
  <si>
    <t>Coordenador projeto</t>
  </si>
  <si>
    <t>Bolsistas</t>
  </si>
  <si>
    <t>Assistente ADM</t>
  </si>
  <si>
    <t>Contador</t>
  </si>
  <si>
    <t>Programas de Computador e Equipamentos e Ferramentas</t>
  </si>
  <si>
    <t>Notebook</t>
  </si>
  <si>
    <t>Câmera</t>
  </si>
  <si>
    <t>Ferramentas no geral</t>
  </si>
  <si>
    <t>Aquisição,implantação, ampliação ou modernização de laboratório de P&amp;D</t>
  </si>
  <si>
    <t>Trituradora</t>
  </si>
  <si>
    <t>Moinho</t>
  </si>
  <si>
    <t>Consultoria técnica</t>
  </si>
  <si>
    <t>Materiais de Consumo</t>
  </si>
  <si>
    <t>Aquisição de insumos</t>
  </si>
  <si>
    <t>Materiaç de expediente</t>
  </si>
  <si>
    <t>Viagens</t>
  </si>
  <si>
    <t>IDESAM 10%</t>
  </si>
  <si>
    <t>EXECUTORA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</si>
</sst>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A"/>
      <name val="Calibri"/>
      <family val="2"/>
      <scheme val="minor"/>
    </font>
    <font>
      <sz val="11"/>
      <color rgb="FF00000A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9"/>
      <color theme="1"/>
      <name val="Avenir Next LT Pro"/>
      <family val="2"/>
    </font>
    <font>
      <b/>
      <sz val="12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4" tint="0.499984740745262"/>
      </top>
      <bottom style="thin">
        <color theme="0"/>
      </bottom>
      <diagonal/>
    </border>
    <border>
      <left/>
      <right style="thin">
        <color theme="0"/>
      </right>
      <top style="thick">
        <color theme="4" tint="0.499984740745262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8"/>
      </bottom>
      <diagonal/>
    </border>
    <border>
      <left/>
      <right/>
      <top style="thin">
        <color theme="0"/>
      </top>
      <bottom style="thin">
        <color theme="8"/>
      </bottom>
      <diagonal/>
    </border>
    <border>
      <left/>
      <right style="thin">
        <color theme="0"/>
      </right>
      <top style="thin">
        <color theme="0"/>
      </top>
      <bottom style="thin">
        <color theme="8"/>
      </bottom>
      <diagonal/>
    </border>
    <border>
      <left style="thin">
        <color theme="0"/>
      </left>
      <right style="thin">
        <color theme="0"/>
      </right>
      <top style="thin">
        <color theme="8"/>
      </top>
      <bottom style="thin">
        <color theme="8"/>
      </bottom>
      <diagonal/>
    </border>
    <border>
      <left style="thin">
        <color theme="0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0"/>
      </right>
      <top style="thin">
        <color theme="8"/>
      </top>
      <bottom style="thin">
        <color theme="8"/>
      </bottom>
      <diagonal/>
    </border>
    <border>
      <left style="thin">
        <color theme="0"/>
      </left>
      <right/>
      <top/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/>
      <right style="thin">
        <color theme="0"/>
      </right>
      <top/>
      <bottom style="thin">
        <color theme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7" applyNumberFormat="0" applyFill="0" applyAlignment="0" applyProtection="0"/>
    <xf numFmtId="44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Protection="1">
      <protection locked="0"/>
    </xf>
    <xf numFmtId="0" fontId="0" fillId="0" borderId="15" xfId="0" applyBorder="1"/>
    <xf numFmtId="0" fontId="0" fillId="0" borderId="14" xfId="0" applyBorder="1"/>
    <xf numFmtId="0" fontId="0" fillId="0" borderId="10" xfId="0" applyBorder="1"/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9" xfId="0" applyBorder="1"/>
    <xf numFmtId="0" fontId="0" fillId="0" borderId="16" xfId="0" applyBorder="1"/>
    <xf numFmtId="0" fontId="0" fillId="0" borderId="17" xfId="0" applyBorder="1"/>
    <xf numFmtId="0" fontId="0" fillId="0" borderId="0" xfId="0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44" fontId="0" fillId="0" borderId="1" xfId="1" applyFont="1" applyBorder="1" applyAlignment="1" applyProtection="1">
      <alignment horizontal="center" vertical="center" wrapText="1"/>
      <protection locked="0"/>
    </xf>
    <xf numFmtId="9" fontId="0" fillId="0" borderId="1" xfId="2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7" fontId="6" fillId="0" borderId="1" xfId="0" applyNumberFormat="1" applyFont="1" applyBorder="1" applyAlignment="1" applyProtection="1">
      <alignment horizontal="center" vertical="center" wrapText="1"/>
      <protection locked="0"/>
    </xf>
    <xf numFmtId="44" fontId="6" fillId="0" borderId="1" xfId="1" applyFont="1" applyBorder="1" applyAlignment="1" applyProtection="1">
      <alignment horizontal="center" vertical="center" wrapText="1"/>
      <protection locked="0"/>
    </xf>
    <xf numFmtId="9" fontId="0" fillId="0" borderId="1" xfId="0" applyNumberFormat="1" applyBorder="1" applyAlignment="1" applyProtection="1">
      <alignment horizontal="center" vertical="center"/>
      <protection locked="0"/>
    </xf>
    <xf numFmtId="44" fontId="0" fillId="0" borderId="0" xfId="0" applyNumberFormat="1" applyProtection="1">
      <protection locked="0"/>
    </xf>
    <xf numFmtId="44" fontId="2" fillId="0" borderId="1" xfId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justify" vertical="center" wrapText="1"/>
      <protection locked="0"/>
    </xf>
    <xf numFmtId="44" fontId="7" fillId="0" borderId="1" xfId="1" applyFont="1" applyBorder="1" applyAlignment="1" applyProtection="1">
      <alignment horizontal="center" vertical="center" wrapText="1"/>
      <protection locked="0"/>
    </xf>
    <xf numFmtId="44" fontId="4" fillId="3" borderId="1" xfId="1" applyFont="1" applyFill="1" applyBorder="1" applyAlignment="1" applyProtection="1">
      <alignment horizontal="center" vertical="center" wrapText="1"/>
    </xf>
    <xf numFmtId="9" fontId="4" fillId="3" borderId="1" xfId="2" applyFont="1" applyFill="1" applyBorder="1" applyAlignment="1" applyProtection="1">
      <alignment horizontal="center" vertical="center" wrapText="1"/>
    </xf>
    <xf numFmtId="9" fontId="7" fillId="0" borderId="1" xfId="2" applyFont="1" applyBorder="1" applyAlignment="1" applyProtection="1">
      <alignment horizontal="center" vertical="center" wrapText="1"/>
    </xf>
    <xf numFmtId="44" fontId="7" fillId="0" borderId="1" xfId="1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44" fontId="0" fillId="0" borderId="1" xfId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4" fontId="2" fillId="0" borderId="0" xfId="0" applyNumberFormat="1" applyFont="1" applyAlignment="1" applyProtection="1">
      <alignment vertical="center"/>
      <protection locked="0"/>
    </xf>
    <xf numFmtId="44" fontId="0" fillId="0" borderId="1" xfId="0" applyNumberFormat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44" fontId="4" fillId="5" borderId="1" xfId="1" applyFont="1" applyFill="1" applyBorder="1" applyAlignment="1" applyProtection="1">
      <alignment horizontal="center" vertical="center" wrapText="1"/>
    </xf>
    <xf numFmtId="44" fontId="2" fillId="5" borderId="1" xfId="0" applyNumberFormat="1" applyFont="1" applyFill="1" applyBorder="1"/>
    <xf numFmtId="44" fontId="4" fillId="2" borderId="1" xfId="1" applyFont="1" applyFill="1" applyBorder="1" applyAlignment="1" applyProtection="1">
      <alignment horizontal="center" vertical="center" wrapText="1"/>
      <protection locked="0"/>
    </xf>
    <xf numFmtId="9" fontId="4" fillId="2" borderId="1" xfId="2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right" vertical="center" wrapText="1"/>
      <protection locked="0"/>
    </xf>
    <xf numFmtId="44" fontId="7" fillId="0" borderId="1" xfId="1" applyFont="1" applyBorder="1" applyAlignment="1" applyProtection="1">
      <alignment vertical="center" wrapText="1"/>
      <protection locked="0"/>
    </xf>
    <xf numFmtId="9" fontId="7" fillId="0" borderId="1" xfId="2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justify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right" vertical="center" wrapText="1"/>
      <protection locked="0"/>
    </xf>
    <xf numFmtId="44" fontId="0" fillId="0" borderId="1" xfId="1" applyFont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44" fontId="0" fillId="0" borderId="1" xfId="1" applyFont="1" applyBorder="1" applyAlignment="1" applyProtection="1">
      <alignment horizontal="right" vertical="center" wrapText="1"/>
      <protection locked="0"/>
    </xf>
    <xf numFmtId="44" fontId="0" fillId="0" borderId="0" xfId="1" applyFont="1" applyAlignment="1" applyProtection="1">
      <alignment vertical="center"/>
      <protection locked="0"/>
    </xf>
    <xf numFmtId="9" fontId="0" fillId="0" borderId="0" xfId="2" applyFont="1" applyAlignment="1" applyProtection="1">
      <alignment horizontal="center" vertical="center"/>
      <protection locked="0"/>
    </xf>
    <xf numFmtId="44" fontId="4" fillId="2" borderId="1" xfId="1" applyFont="1" applyFill="1" applyBorder="1" applyAlignment="1" applyProtection="1">
      <alignment vertical="center" wrapText="1"/>
    </xf>
    <xf numFmtId="9" fontId="4" fillId="2" borderId="1" xfId="2" applyFont="1" applyFill="1" applyBorder="1" applyAlignment="1" applyProtection="1">
      <alignment horizontal="center" vertical="center" wrapText="1"/>
    </xf>
    <xf numFmtId="9" fontId="4" fillId="4" borderId="1" xfId="2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vertical="center" wrapText="1"/>
    </xf>
    <xf numFmtId="44" fontId="4" fillId="2" borderId="1" xfId="1" applyFont="1" applyFill="1" applyBorder="1" applyAlignment="1" applyProtection="1">
      <alignment horizontal="center" vertical="center" wrapText="1"/>
    </xf>
    <xf numFmtId="0" fontId="13" fillId="0" borderId="7" xfId="3" applyFont="1" applyAlignment="1" applyProtection="1">
      <alignment horizontal="center" vertical="center" wrapText="1"/>
    </xf>
    <xf numFmtId="0" fontId="13" fillId="0" borderId="7" xfId="3" applyFont="1" applyAlignment="1" applyProtection="1">
      <alignment horizontal="center" vertical="center"/>
    </xf>
    <xf numFmtId="0" fontId="16" fillId="6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5" fillId="5" borderId="1" xfId="0" applyFont="1" applyFill="1" applyBorder="1" applyAlignment="1" applyProtection="1">
      <alignment horizontal="center"/>
      <protection locked="0"/>
    </xf>
    <xf numFmtId="0" fontId="15" fillId="5" borderId="1" xfId="0" applyFont="1" applyFill="1" applyBorder="1" applyAlignment="1" applyProtection="1">
      <alignment horizontal="center" vertical="center"/>
      <protection locked="0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4" fillId="5" borderId="28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2" fillId="5" borderId="28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justify" vertical="center" wrapText="1"/>
      <protection locked="0"/>
    </xf>
    <xf numFmtId="44" fontId="4" fillId="2" borderId="1" xfId="1" applyFont="1" applyFill="1" applyBorder="1" applyAlignment="1" applyProtection="1">
      <alignment horizontal="justify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</cellXfs>
  <cellStyles count="5">
    <cellStyle name="Cabeçalho 2" xfId="3" builtinId="17"/>
    <cellStyle name="Moeda" xfId="1" builtinId="4"/>
    <cellStyle name="Moeda 2" xfId="4" xr:uid="{3B81EBB4-2E2E-4BB7-8615-F7972600878C}"/>
    <cellStyle name="Normal" xfId="0" builtinId="0"/>
    <cellStyle name="Pe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91441</xdr:rowOff>
    </xdr:from>
    <xdr:to>
      <xdr:col>1</xdr:col>
      <xdr:colOff>1452</xdr:colOff>
      <xdr:row>4</xdr:row>
      <xdr:rowOff>281940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F85BCBA-C5F8-DB28-A62E-87F890CD8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1441"/>
          <a:ext cx="1935027" cy="1196339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T.I IDESAM" id="{43EB92D6-4ED0-4BD0-88E7-92624F84BAAF}" userId="899fbfe73b2d5de8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" dT="2022-03-21T14:22:04.07" personId="{43EB92D6-4ED0-4BD0-88E7-92624F84BAAF}" id="{15E77785-74DC-44F9-95A7-483BD43C06A9}">
    <text>Inserir e/ou deletar linhas conforme quantidade de etapas por Macro-Etapas</text>
  </threadedComment>
  <threadedComment ref="D2" dT="2022-03-21T14:22:40.81" personId="{43EB92D6-4ED0-4BD0-88E7-92624F84BAAF}" id="{3D923CA4-2012-426D-9F15-0BC9A322D4B5}">
    <text>Inserir e/ou deletar linhas conforme quantidade de Atividades por Etapas.</text>
  </threadedComment>
  <threadedComment ref="F2" dT="2022-03-21T14:33:16.64" personId="{43EB92D6-4ED0-4BD0-88E7-92624F84BAAF}" id="{EADFB3CD-85B4-4737-880E-D5659E1B34F4}">
    <text>Exemplo de preenchimento para os meses</text>
  </threadedComment>
  <threadedComment ref="G2" dT="2022-03-21T14:26:22.14" personId="{43EB92D6-4ED0-4BD0-88E7-92624F84BAAF}" id="{8D2FBA0C-B80F-4D8E-B606-3B2E03E583B6}">
    <text>Valores preenchidos automaticamente de acordo com as abas "Tabela 1_atividade1" "Tabela 2_atividade2" e "Tabela2_atividade3"
Ajustar os valores de acordo com a quantidade de atividades postas</text>
  </threadedComment>
  <threadedComment ref="C3" dT="2022-03-21T14:40:57.36" personId="{43EB92D6-4ED0-4BD0-88E7-92624F84BAAF}" id="{8E5A2772-1EC4-4182-94A2-A64320385E2B}">
    <text>[apenas exemplo de etapa]
Seguir numeração ao lado do texto para cada atividade e etapa</text>
  </threadedComment>
  <threadedComment ref="G11" dT="2022-03-21T14:28:01.64" personId="{43EB92D6-4ED0-4BD0-88E7-92624F84BAAF}" id="{751DDA4C-F1B0-4169-8183-90F97231FE0B}">
    <text>Esta linha que informa o valor total não é inclusa no PUR, não copiá-la na hora de passar a tabela para o Word. Ela serve apenas para conferência - lembrando que este valor total por atividades deve conferir com o valor total do projeto.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B2" dT="2022-03-21T17:06:48.29" personId="{43EB92D6-4ED0-4BD0-88E7-92624F84BAAF}" id="{EB117AA6-BE54-46D8-B9C6-06C59F067D92}">
    <text>Para cada atividade posta no item 4.1, deve-se fazer uma tabela igual a essa (duplique as abas). Aqui será composto o valor de cada atividade, conforme as categorias de dispêndios.</text>
  </threadedComment>
  <threadedComment ref="D9" dT="2022-03-21T14:44:56.03" personId="{43EB92D6-4ED0-4BD0-88E7-92624F84BAAF}" id="{E2BC9645-DD0C-49D1-BA13-5FF2E2F73FE7}">
    <text>[Exemplo de preenchimento]
Ao preencher o valor de todas as atividades por dispêndio (esta tabela), deve-se obter os valores totais por dispêndios e inserir aqui. O valor posto nesta coluna será SEMPRE o mesmo para todas as atividades. Trata-se do valor global previsto do projeto e deve ser repetido em todas as atividades</text>
  </threadedComment>
  <threadedComment ref="E9" dT="2022-03-28T12:38:44.49" personId="{43EB92D6-4ED0-4BD0-88E7-92624F84BAAF}" id="{18ACCB94-921C-48F5-919F-6ADA09F752B7}">
    <text>Detalhar o que será adquirido em cada atividade</text>
  </threadedComment>
  <threadedComment ref="F10" dT="2022-03-21T17:08:21.57" personId="{43EB92D6-4ED0-4BD0-88E7-92624F84BAAF}" id="{D910D39A-7864-4248-B5EC-AF53A805B55E}">
    <text>valor que será executado pela Coordenadora para esta atividade em específico, levando em consideraão o total disponível na coluna D</text>
  </threadedComment>
  <threadedComment ref="G10" dT="2022-03-21T15:15:19.19" personId="{43EB92D6-4ED0-4BD0-88E7-92624F84BAAF}" id="{3243F501-90EB-4B18-832C-03A127B0B7D3}">
    <text>porcentagem levando de consideração o valor global por dispêndio</text>
  </threadedComment>
  <threadedComment ref="H10" dT="2022-03-21T17:09:22.50" personId="{43EB92D6-4ED0-4BD0-88E7-92624F84BAAF}" id="{EEC3B5B6-F89C-48B2-BDD9-1A7CE3287BBD}">
    <text>valor que será executado pela Executora para esta atividade em específico, levando em consideraão o total disponível na coluna D</text>
  </threadedComment>
  <threadedComment ref="I10" dT="2022-03-21T15:18:27.66" personId="{43EB92D6-4ED0-4BD0-88E7-92624F84BAAF}" id="{AC288B6D-93AA-4A4B-8353-DAD1046B1190}">
    <text>porcentagem levando de consideração o valor global por dispêndio</text>
  </threadedComment>
  <threadedComment ref="J10" dT="2022-03-21T15:19:22.38" personId="{43EB92D6-4ED0-4BD0-88E7-92624F84BAAF}" id="{2EC5B031-CC01-47A4-83A3-8BE8547407C0}">
    <text>Valor total somando o que será executado pela coordenadora + executora desta atividade neste dispêndio</text>
  </threadedComment>
  <threadedComment ref="C18" dT="2022-03-21T20:56:41.83" personId="{43EB92D6-4ED0-4BD0-88E7-92624F84BAAF}" id="{6B556238-B7B1-49B0-B5EB-2DBAC2DEA327}">
    <text>Uma forma de calcular o valor de Custos Incorridos e Fundo de Reserva é dividir o valor total desta rubrica pelo número de atividades. Ex: o valor total de Custos Incorridos e Funo de Reserva para este projeto é de R$100.000,00, supondo que o projeto tenha 8 atividades, daria um total de R$12.500,00 por atividade a serem distribuídos entre IDESAM e Executora (dependendo do acordo de % feito). Ou, pode-se fazer de maneira proporcional.</text>
  </threadedComment>
  <threadedComment ref="D19" dT="2022-03-21T14:45:57.45" personId="{43EB92D6-4ED0-4BD0-88E7-92624F84BAAF}" id="{B1137D2E-BA56-4F7E-8A50-535F1DE7F49B}">
    <text>Aqui deve ser igual ao valor total do projeto. Repetir essa informação em todas as atividades</text>
  </threadedComment>
  <threadedComment ref="J19" dT="2022-03-21T17:11:54.32" personId="{43EB92D6-4ED0-4BD0-88E7-92624F84BAAF}" id="{13F4D535-52F9-4AC1-95EC-A3AAF70FAB6D}">
    <text>Exemplo de interpretação: Do total de R$ 720.000,00 do projeto, R$ 370.000,00 serão utilizados na atividade 1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B2" dT="2022-03-21T17:06:48.29" personId="{43EB92D6-4ED0-4BD0-88E7-92624F84BAAF}" id="{5F13F249-4B85-495D-B25F-40DFB7AA1FFC}">
    <text>Para cada atividade posta no item 4.1, deve-se fazer uma tabela igual a essa. Aqui será composto o valor de cada atividade, conforme as categorias de dispêndios.</text>
  </threadedComment>
  <threadedComment ref="D9" dT="2022-03-21T14:44:56.03" personId="{43EB92D6-4ED0-4BD0-88E7-92624F84BAAF}" id="{0E2D1869-CDAC-49EF-8958-8AB7171DACDC}">
    <text>[Exemplo de preenchimento]
Ao preencher o valor de todas as atividades por dispêndio (esta tabela), deve-se obter os valores totais por dispêndios e inserir aqui. O valor posto nesta coluna será SEMPRE o mesmo para todas as atividades - trata-se do valor global do projeto e deve ser repetido em todas as atividades</text>
  </threadedComment>
  <threadedComment ref="F10" dT="2022-03-21T17:08:21.57" personId="{43EB92D6-4ED0-4BD0-88E7-92624F84BAAF}" id="{E1896476-AF9F-4BB1-B21E-A8051FB19944}">
    <text>valor que será executado pela Coordenadora para esta atividade em específico, levando em consideraão o total disponível na coluna D</text>
  </threadedComment>
  <threadedComment ref="G10" dT="2022-03-21T15:15:19.19" personId="{43EB92D6-4ED0-4BD0-88E7-92624F84BAAF}" id="{D1F9C0C6-6AA9-4B46-9095-457F3E23FD0C}">
    <text>porcentagem levando de consideração o valor global por dispêndio</text>
  </threadedComment>
  <threadedComment ref="H10" dT="2022-03-21T17:09:22.50" personId="{43EB92D6-4ED0-4BD0-88E7-92624F84BAAF}" id="{7CFD679C-6AB6-4F8A-8F1B-81F1D0438445}">
    <text>valor que será executado pela Executora para esta atividade em específico, levando em consideraão o total disponível na coluna D</text>
  </threadedComment>
  <threadedComment ref="I10" dT="2022-03-21T15:18:27.66" personId="{43EB92D6-4ED0-4BD0-88E7-92624F84BAAF}" id="{764FD66D-8E1B-4EF5-BB93-558726A1E15F}">
    <text>porcentagem levando de consideração o valor global por dispêndio</text>
  </threadedComment>
  <threadedComment ref="J10" dT="2022-03-21T15:19:22.38" personId="{43EB92D6-4ED0-4BD0-88E7-92624F84BAAF}" id="{7DCAA16D-BD3A-4E14-9D5E-B88FA4ABCD30}">
    <text>Valor total somando o que será executado pela coordenadora + executora desta atividade neste dispêndio</text>
  </threadedComment>
  <threadedComment ref="D19" dT="2022-03-21T14:45:57.45" personId="{43EB92D6-4ED0-4BD0-88E7-92624F84BAAF}" id="{DFE9A434-042F-4BCE-90D7-247194773CBB}">
    <text>Aqui deve ser igual ao valor total do projeto. Repetir essa informação em todas as atividades</text>
  </threadedComment>
  <threadedComment ref="J19" dT="2022-03-21T17:11:54.32" personId="{43EB92D6-4ED0-4BD0-88E7-92624F84BAAF}" id="{50C20D6D-2726-4719-9330-31D94F7B2561}">
    <text>Exemplo de interpretação: Do total de R$ 720.000,00 do projeto, R$ 197.000,00 serão utilizados na atividade 2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B2" dT="2022-03-21T17:06:48.29" personId="{43EB92D6-4ED0-4BD0-88E7-92624F84BAAF}" id="{4FA88770-69FB-4A51-9681-0B3BE1FF08EA}">
    <text>Para cada atividade posta no item 4.1, deve-se fazer uma tabela igual a essa. Aqui será composto o valor de cada atividade, conforme as categorias de dispêndios.</text>
  </threadedComment>
  <threadedComment ref="D9" dT="2022-03-21T14:44:56.03" personId="{43EB92D6-4ED0-4BD0-88E7-92624F84BAAF}" id="{64118762-7437-4978-BE9D-208F4F81B1FD}">
    <text>[Exemplo de preenchimento]
Ao preencher o valor de todas as atividades por dispêndio (esta tabela), deve-se obter os valores totais por dispêndios e inserir aqui. O valor posto nesta coluna será SEMPRE o mesmo para todas as atividades - trata-se do valor global do projeto e deve ser repetido em todas as atividades</text>
  </threadedComment>
  <threadedComment ref="F10" dT="2022-03-21T17:08:21.57" personId="{43EB92D6-4ED0-4BD0-88E7-92624F84BAAF}" id="{5CCD1BC6-C120-434C-AC48-2976C1168AAE}">
    <text>valor que será executado pela Coordenadora para esta atividade em específico, levando em consideraão o total disponível na coluna D</text>
  </threadedComment>
  <threadedComment ref="G10" dT="2022-03-21T15:15:19.19" personId="{43EB92D6-4ED0-4BD0-88E7-92624F84BAAF}" id="{0362C9E1-A51D-4F98-BC4E-C48C2D382188}">
    <text>porcentagem levando de consideração o valor global por dispêndio</text>
  </threadedComment>
  <threadedComment ref="H10" dT="2022-03-21T17:09:22.50" personId="{43EB92D6-4ED0-4BD0-88E7-92624F84BAAF}" id="{A186D4BF-F8E9-4D07-AEA3-AE760209CB4E}">
    <text>valor que será executado pela Executora para esta atividade em específico, levando em consideraão o total disponível na coluna D</text>
  </threadedComment>
  <threadedComment ref="I10" dT="2022-03-21T15:18:27.66" personId="{43EB92D6-4ED0-4BD0-88E7-92624F84BAAF}" id="{9E9BF777-B3CC-44DD-A5F0-195D3875E70E}">
    <text>porcentagem levando de consideração o valor global por dispêndio</text>
  </threadedComment>
  <threadedComment ref="J10" dT="2022-03-21T15:19:22.38" personId="{43EB92D6-4ED0-4BD0-88E7-92624F84BAAF}" id="{CA231BA4-B80B-4772-90E5-9649F8CF13DC}">
    <text>Valor total somando o que será executado pela coordenadora + executora desta atividade neste dispêndio</text>
  </threadedComment>
  <threadedComment ref="D19" dT="2022-03-21T14:45:57.45" personId="{43EB92D6-4ED0-4BD0-88E7-92624F84BAAF}" id="{D797BA09-B60F-4659-95D4-7AF6F1FF1EE9}">
    <text>Aqui deve ser igual ao valor total do projeto. Repetir essa informação em todas as atividades</text>
  </threadedComment>
  <threadedComment ref="J19" dT="2022-03-21T17:11:54.32" personId="{43EB92D6-4ED0-4BD0-88E7-92624F84BAAF}" id="{39DC8AB1-0EE2-4A52-86D4-E4806422E5D0}">
    <text>Exemplo de interpretação: Do total de R$ 720.000,00 do projeto, R$ 153.000,00 serão utilizados na atividade 3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C10" dT="2022-03-28T12:40:55.14" personId="{43EB92D6-4ED0-4BD0-88E7-92624F84BAAF}" id="{7B400C0B-F370-4CE6-A26F-A770145CAD88}">
    <text>Esta tabela não entra no PUR, é apenas para conferência</text>
  </threadedComment>
  <threadedComment ref="D10" dT="2022-03-21T17:33:27.76" personId="{43EB92D6-4ED0-4BD0-88E7-92624F84BAAF}" id="{BA540A9F-8B42-48FF-B85D-6D5435397654}">
    <text>Orçamento previsto</text>
  </threadedComment>
  <threadedComment ref="E10" dT="2022-03-21T17:34:35.66" personId="{43EB92D6-4ED0-4BD0-88E7-92624F84BAAF}" id="{0116E939-7288-4A0B-B0B2-99A5B3790ABA}">
    <text>Deve-se conferir se somados os valores postos em cada atividade por dispêndios, o resultado será igual ao valor do projeto</text>
  </threadedComment>
  <threadedComment ref="D20" dT="2022-03-21T17:39:54.01" personId="{43EB92D6-4ED0-4BD0-88E7-92624F84BAAF}" id="{422F1990-4A74-464B-B1C4-90384F1C51D4}">
    <text>Observe que o item 4.1 precisa estar de acordo (mesmos valores) com o item 5 do PUR. Ambos, somados, devem resultar no valor total do projeto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C27" dT="2022-03-21T20:45:20.92" personId="{43EB92D6-4ED0-4BD0-88E7-92624F84BAAF}" id="{E0F39DA3-F622-4636-95C9-9A30162BDF81}">
    <text>A taxa total de Custos Incorridos e Constituição de Reserva é de 20%. Destes, é negociado quanto fica para o Idesam e quanto fica para a Executora (normalmente 10% cada)</text>
  </threadedComment>
  <threadedComment ref="I28" dT="2022-03-21T20:46:27.77" personId="{43EB92D6-4ED0-4BD0-88E7-92624F84BAAF}" id="{DEDD39AF-F321-475A-8E0F-05F799059DFC}">
    <text>Deve-se calcular os valores de Custos Incorridos e Fundo de Reserva conforme Planilha de Orçamento do Projeto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4.x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5.xml"/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5075C-2CBD-44D0-89BF-096BC991988C}">
  <dimension ref="A1:AC162"/>
  <sheetViews>
    <sheetView workbookViewId="0">
      <selection activeCell="K11" sqref="K11"/>
    </sheetView>
  </sheetViews>
  <sheetFormatPr defaultRowHeight="14.45"/>
  <cols>
    <col min="1" max="1" width="28.5703125" customWidth="1"/>
    <col min="2" max="2" width="13" customWidth="1"/>
    <col min="3" max="3" width="36.28515625" customWidth="1"/>
    <col min="4" max="5" width="12.7109375" customWidth="1"/>
    <col min="7" max="7" width="5.7109375" customWidth="1"/>
  </cols>
  <sheetData>
    <row r="1" spans="1:29"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9" s="7" customFormat="1" ht="35.450000000000003" customHeight="1" thickBot="1">
      <c r="A2" s="5"/>
      <c r="B2" s="76" t="s">
        <v>0</v>
      </c>
      <c r="C2" s="77"/>
      <c r="D2" s="77"/>
      <c r="E2" s="77"/>
      <c r="F2" s="77"/>
      <c r="G2" s="77"/>
      <c r="H2" s="6"/>
    </row>
    <row r="3" spans="1:29" s="8" customFormat="1" ht="15" thickTop="1">
      <c r="B3" s="9"/>
      <c r="C3" s="9"/>
      <c r="D3" s="10"/>
      <c r="E3" s="9"/>
      <c r="F3" s="10"/>
      <c r="G3" s="9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4" customFormat="1">
      <c r="B4" s="79" t="s">
        <v>1</v>
      </c>
      <c r="C4" s="80"/>
      <c r="D4" s="80"/>
      <c r="E4" s="80"/>
      <c r="F4" s="80"/>
      <c r="G4" s="81"/>
    </row>
    <row r="5" spans="1:29" s="4" customFormat="1" ht="29.45" customHeight="1">
      <c r="B5" s="85" t="s">
        <v>2</v>
      </c>
      <c r="C5" s="86"/>
      <c r="D5" s="86"/>
      <c r="E5" s="86"/>
      <c r="F5" s="86"/>
      <c r="G5" s="87"/>
    </row>
    <row r="6" spans="1:29" s="4" customFormat="1">
      <c r="B6" s="82" t="s">
        <v>3</v>
      </c>
      <c r="C6" s="83"/>
      <c r="D6" s="83"/>
      <c r="E6" s="83"/>
      <c r="F6" s="83"/>
      <c r="G6" s="84"/>
    </row>
    <row r="7" spans="1:29" s="4" customFormat="1">
      <c r="B7" s="82" t="s">
        <v>4</v>
      </c>
      <c r="C7" s="83"/>
      <c r="D7" s="83"/>
      <c r="E7" s="83"/>
      <c r="F7" s="83"/>
      <c r="G7" s="84"/>
    </row>
    <row r="8" spans="1:29" s="4" customFormat="1" ht="27.6" customHeight="1">
      <c r="A8" s="11"/>
      <c r="B8" s="85" t="s">
        <v>5</v>
      </c>
      <c r="C8" s="86"/>
      <c r="D8" s="86"/>
      <c r="E8" s="86"/>
      <c r="F8" s="86"/>
      <c r="G8" s="87"/>
    </row>
    <row r="9" spans="1:29" s="4" customFormat="1" ht="43.9" customHeight="1">
      <c r="A9" s="11"/>
      <c r="B9" s="85" t="s">
        <v>6</v>
      </c>
      <c r="C9" s="86"/>
      <c r="D9" s="86"/>
      <c r="E9" s="86"/>
      <c r="F9" s="86"/>
      <c r="G9" s="87"/>
    </row>
    <row r="10" spans="1:29" s="4" customFormat="1" ht="28.9" customHeight="1">
      <c r="A10" s="11"/>
      <c r="B10" s="85" t="s">
        <v>7</v>
      </c>
      <c r="C10" s="86"/>
      <c r="D10" s="86"/>
      <c r="E10" s="86"/>
      <c r="F10" s="86"/>
      <c r="G10" s="87"/>
    </row>
    <row r="11" spans="1:29" s="4" customFormat="1" ht="30" customHeight="1">
      <c r="A11" s="11"/>
      <c r="B11" s="88" t="s">
        <v>8</v>
      </c>
      <c r="C11" s="88"/>
      <c r="D11" s="88"/>
      <c r="E11" s="88"/>
      <c r="F11" s="88"/>
      <c r="G11" s="88"/>
    </row>
    <row r="12" spans="1:29" s="4" customFormat="1">
      <c r="A12" s="11"/>
      <c r="B12" s="85" t="s">
        <v>9</v>
      </c>
      <c r="C12" s="86"/>
      <c r="D12" s="86"/>
      <c r="E12" s="86"/>
      <c r="F12" s="86"/>
      <c r="G12" s="87"/>
    </row>
    <row r="13" spans="1:29" s="4" customFormat="1">
      <c r="A13" s="11"/>
      <c r="B13" s="85" t="s">
        <v>10</v>
      </c>
      <c r="C13" s="86"/>
      <c r="D13" s="86"/>
      <c r="E13" s="86"/>
      <c r="F13" s="86"/>
      <c r="G13" s="87"/>
    </row>
    <row r="14" spans="1:29" s="4" customFormat="1">
      <c r="A14" s="11"/>
      <c r="B14" s="89" t="s">
        <v>11</v>
      </c>
      <c r="C14" s="90"/>
      <c r="D14" s="90"/>
      <c r="E14" s="90"/>
      <c r="F14" s="90"/>
      <c r="G14" s="91"/>
    </row>
    <row r="15" spans="1:29" s="4" customFormat="1">
      <c r="A15" s="11"/>
      <c r="B15" s="12"/>
      <c r="C15" s="12"/>
      <c r="D15" s="12"/>
      <c r="E15" s="12"/>
      <c r="F15" s="12"/>
      <c r="G15" s="12"/>
    </row>
    <row r="16" spans="1:29" s="4" customFormat="1">
      <c r="A16" s="11"/>
      <c r="B16" s="78" t="s">
        <v>12</v>
      </c>
      <c r="C16" s="78"/>
      <c r="D16" s="13"/>
    </row>
    <row r="17" spans="1:4" s="4" customFormat="1">
      <c r="A17" s="11"/>
      <c r="B17" s="14" t="s">
        <v>13</v>
      </c>
      <c r="C17" s="14" t="s">
        <v>14</v>
      </c>
      <c r="D17" s="13"/>
    </row>
    <row r="18" spans="1:4" s="4" customFormat="1">
      <c r="A18" s="11"/>
      <c r="B18" s="14" t="s">
        <v>15</v>
      </c>
      <c r="C18" s="14" t="s">
        <v>16</v>
      </c>
      <c r="D18" s="13"/>
    </row>
    <row r="19" spans="1:4" s="4" customFormat="1">
      <c r="A19" s="11"/>
      <c r="B19" s="14" t="s">
        <v>17</v>
      </c>
      <c r="C19" s="14" t="s">
        <v>18</v>
      </c>
      <c r="D19" s="13"/>
    </row>
    <row r="20" spans="1:4" s="4" customFormat="1">
      <c r="B20" s="15"/>
      <c r="C20" s="15"/>
    </row>
    <row r="21" spans="1:4" s="4" customFormat="1"/>
    <row r="22" spans="1:4" s="4" customFormat="1"/>
    <row r="23" spans="1:4" s="4" customFormat="1"/>
    <row r="24" spans="1:4" s="4" customFormat="1"/>
    <row r="25" spans="1:4" s="4" customFormat="1"/>
    <row r="26" spans="1:4" s="4" customFormat="1"/>
    <row r="27" spans="1:4" s="4" customFormat="1"/>
    <row r="28" spans="1:4" s="4" customFormat="1"/>
    <row r="29" spans="1:4" s="4" customFormat="1"/>
    <row r="30" spans="1:4" s="4" customFormat="1"/>
    <row r="31" spans="1:4" s="4" customFormat="1"/>
    <row r="32" spans="1:4" s="4" customFormat="1"/>
    <row r="33" s="4" customFormat="1"/>
    <row r="34" s="4" customFormat="1"/>
    <row r="35" s="4" customFormat="1"/>
    <row r="36" s="4" customFormat="1"/>
    <row r="37" s="4" customFormat="1"/>
    <row r="38" s="4" customFormat="1"/>
    <row r="39" s="4" customFormat="1"/>
    <row r="40" s="4" customFormat="1"/>
    <row r="41" s="4" customFormat="1"/>
    <row r="42" s="4" customFormat="1"/>
    <row r="43" s="4" customFormat="1"/>
    <row r="44" s="4" customFormat="1"/>
    <row r="45" s="4" customFormat="1"/>
    <row r="46" s="4" customFormat="1"/>
    <row r="47" s="4" customFormat="1"/>
    <row r="48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</sheetData>
  <sheetProtection algorithmName="SHA-512" hashValue="nvLIrYxNp7mdwjjAdcwA4CG0IPsevacI7XT+WmOj2CO+O55BS9St4/F+ozt9PmTfNRX4rIjuIja6z1rIV2yT0w==" saltValue="HMlVtqFcQYrCtlRqE0YATw==" spinCount="100000" sheet="1" objects="1" scenarios="1" formatCells="0" insertColumns="0" insertRows="0"/>
  <mergeCells count="13">
    <mergeCell ref="B2:G2"/>
    <mergeCell ref="B16:C16"/>
    <mergeCell ref="B4:G4"/>
    <mergeCell ref="B6:G6"/>
    <mergeCell ref="B5:G5"/>
    <mergeCell ref="B8:G8"/>
    <mergeCell ref="B11:G11"/>
    <mergeCell ref="B10:G10"/>
    <mergeCell ref="B7:G7"/>
    <mergeCell ref="B9:G9"/>
    <mergeCell ref="B12:G12"/>
    <mergeCell ref="B14:G14"/>
    <mergeCell ref="B13:G13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6DEDD-6353-4C49-BE01-7868C3917AAF}">
  <dimension ref="B1:I17"/>
  <sheetViews>
    <sheetView workbookViewId="0">
      <selection activeCell="I22" sqref="I22"/>
    </sheetView>
  </sheetViews>
  <sheetFormatPr defaultColWidth="8.85546875" defaultRowHeight="14.45"/>
  <cols>
    <col min="1" max="1" width="3.28515625" style="1" customWidth="1"/>
    <col min="2" max="2" width="21.28515625" style="1" customWidth="1"/>
    <col min="3" max="3" width="19.28515625" style="1" customWidth="1"/>
    <col min="4" max="4" width="27.28515625" style="1" customWidth="1"/>
    <col min="5" max="5" width="22.42578125" style="1" customWidth="1"/>
    <col min="6" max="6" width="13.5703125" style="1" customWidth="1"/>
    <col min="7" max="7" width="16.5703125" style="1" customWidth="1"/>
    <col min="8" max="8" width="9.85546875" style="16" customWidth="1"/>
    <col min="9" max="16384" width="8.85546875" style="1"/>
  </cols>
  <sheetData>
    <row r="1" spans="2:9" ht="18" customHeight="1"/>
    <row r="2" spans="2:9" ht="30.6">
      <c r="B2" s="17" t="s">
        <v>19</v>
      </c>
      <c r="C2" s="18" t="s">
        <v>20</v>
      </c>
      <c r="D2" s="18" t="s">
        <v>21</v>
      </c>
      <c r="E2" s="18" t="s">
        <v>22</v>
      </c>
      <c r="F2" s="18" t="s">
        <v>23</v>
      </c>
      <c r="G2" s="18" t="s">
        <v>24</v>
      </c>
      <c r="H2" s="18" t="s">
        <v>25</v>
      </c>
      <c r="I2" s="16"/>
    </row>
    <row r="3" spans="2:9" ht="50.45" customHeight="1">
      <c r="B3" s="92" t="s">
        <v>26</v>
      </c>
      <c r="C3" s="19" t="s">
        <v>27</v>
      </c>
      <c r="D3" s="20" t="s">
        <v>28</v>
      </c>
      <c r="E3" s="21" t="s">
        <v>29</v>
      </c>
      <c r="F3" s="22" t="s">
        <v>30</v>
      </c>
      <c r="G3" s="23">
        <f>'Tabela 2 (item5_atividade1)'!J19</f>
        <v>360000</v>
      </c>
      <c r="H3" s="24">
        <f t="shared" ref="H3:H10" si="0">G3/$G$11</f>
        <v>0.52173913043478259</v>
      </c>
      <c r="I3" s="16"/>
    </row>
    <row r="4" spans="2:9" ht="50.45" customHeight="1">
      <c r="B4" s="92"/>
      <c r="C4" s="25" t="s">
        <v>31</v>
      </c>
      <c r="D4" s="25" t="s">
        <v>32</v>
      </c>
      <c r="E4" s="26"/>
      <c r="F4" s="27">
        <v>44713</v>
      </c>
      <c r="G4" s="28">
        <f>'Tabela 2 (item5_atividade2)'!J19</f>
        <v>187000</v>
      </c>
      <c r="H4" s="24">
        <f>G4/$G$11</f>
        <v>0.27101449275362322</v>
      </c>
      <c r="I4" s="16"/>
    </row>
    <row r="5" spans="2:9" ht="43.9" customHeight="1">
      <c r="B5" s="97" t="s">
        <v>33</v>
      </c>
      <c r="C5" s="25" t="s">
        <v>34</v>
      </c>
      <c r="D5" s="25" t="s">
        <v>35</v>
      </c>
      <c r="E5" s="26"/>
      <c r="F5" s="27">
        <v>44774</v>
      </c>
      <c r="G5" s="28">
        <f>'Tabela 2 (item5_atividade3)'!J19</f>
        <v>143000</v>
      </c>
      <c r="H5" s="24">
        <f t="shared" si="0"/>
        <v>0.20724637681159419</v>
      </c>
      <c r="I5" s="16"/>
    </row>
    <row r="6" spans="2:9" ht="40.9" customHeight="1">
      <c r="B6" s="98"/>
      <c r="C6" s="25" t="s">
        <v>36</v>
      </c>
      <c r="D6" s="25" t="s">
        <v>37</v>
      </c>
      <c r="E6" s="26"/>
      <c r="F6" s="27">
        <v>44805</v>
      </c>
      <c r="G6" s="28"/>
      <c r="H6" s="24">
        <f>G6/$G$11</f>
        <v>0</v>
      </c>
      <c r="I6" s="16"/>
    </row>
    <row r="7" spans="2:9" ht="44.45" customHeight="1">
      <c r="B7" s="92" t="s">
        <v>38</v>
      </c>
      <c r="C7" s="25" t="s">
        <v>39</v>
      </c>
      <c r="D7" s="25" t="s">
        <v>40</v>
      </c>
      <c r="E7" s="26"/>
      <c r="F7" s="27">
        <v>44835</v>
      </c>
      <c r="G7" s="28"/>
      <c r="H7" s="24">
        <f t="shared" si="0"/>
        <v>0</v>
      </c>
      <c r="I7" s="16"/>
    </row>
    <row r="8" spans="2:9" ht="40.9" customHeight="1">
      <c r="B8" s="92"/>
      <c r="C8" s="25" t="s">
        <v>41</v>
      </c>
      <c r="D8" s="25" t="s">
        <v>42</v>
      </c>
      <c r="E8" s="26"/>
      <c r="F8" s="27">
        <v>44866</v>
      </c>
      <c r="G8" s="28"/>
      <c r="H8" s="24">
        <f t="shared" si="0"/>
        <v>0</v>
      </c>
      <c r="I8" s="16"/>
    </row>
    <row r="9" spans="2:9" ht="34.9" customHeight="1">
      <c r="B9" s="93" t="s">
        <v>43</v>
      </c>
      <c r="C9" s="25" t="s">
        <v>44</v>
      </c>
      <c r="D9" s="25" t="s">
        <v>45</v>
      </c>
      <c r="E9" s="26"/>
      <c r="F9" s="27">
        <v>44896</v>
      </c>
      <c r="G9" s="28"/>
      <c r="H9" s="24">
        <f t="shared" si="0"/>
        <v>0</v>
      </c>
      <c r="I9" s="16"/>
    </row>
    <row r="10" spans="2:9" ht="37.15" customHeight="1">
      <c r="B10" s="93"/>
      <c r="C10" s="25" t="s">
        <v>46</v>
      </c>
      <c r="D10" s="25" t="s">
        <v>47</v>
      </c>
      <c r="E10" s="26"/>
      <c r="F10" s="27">
        <v>44927</v>
      </c>
      <c r="G10" s="28"/>
      <c r="H10" s="24">
        <f t="shared" si="0"/>
        <v>0</v>
      </c>
      <c r="I10" s="16"/>
    </row>
    <row r="11" spans="2:9">
      <c r="B11" s="94" t="s">
        <v>48</v>
      </c>
      <c r="C11" s="95"/>
      <c r="D11" s="95"/>
      <c r="E11" s="95"/>
      <c r="F11" s="96"/>
      <c r="G11" s="31">
        <f>SUM(G3:G10)</f>
        <v>690000</v>
      </c>
      <c r="H11" s="29">
        <f>SUM(H3:H10)</f>
        <v>1</v>
      </c>
      <c r="I11" s="16"/>
    </row>
    <row r="12" spans="2:9">
      <c r="B12" s="16"/>
      <c r="C12" s="16"/>
      <c r="D12" s="16"/>
      <c r="E12" s="16"/>
      <c r="F12" s="16"/>
      <c r="G12" s="16"/>
      <c r="I12" s="16"/>
    </row>
    <row r="13" spans="2:9">
      <c r="B13" s="16"/>
      <c r="C13" s="16"/>
      <c r="D13" s="16"/>
      <c r="E13" s="16"/>
      <c r="F13" s="16"/>
      <c r="G13" s="16"/>
      <c r="I13" s="16"/>
    </row>
    <row r="17" spans="7:7">
      <c r="G17" s="30"/>
    </row>
  </sheetData>
  <sheetProtection formatCells="0" formatColumns="0" formatRows="0" insertColumns="0" insertRows="0" deleteColumns="0" deleteRows="0"/>
  <mergeCells count="5">
    <mergeCell ref="B3:B4"/>
    <mergeCell ref="B7:B8"/>
    <mergeCell ref="B9:B10"/>
    <mergeCell ref="B11:F11"/>
    <mergeCell ref="B5:B6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BA9C9-9048-4E78-94BE-2C93716C5C34}">
  <dimension ref="B2:L19"/>
  <sheetViews>
    <sheetView tabSelected="1" topLeftCell="A11" zoomScale="90" zoomScaleNormal="90" workbookViewId="0">
      <selection activeCell="D18" sqref="D18"/>
    </sheetView>
  </sheetViews>
  <sheetFormatPr defaultColWidth="8.85546875" defaultRowHeight="14.45"/>
  <cols>
    <col min="1" max="1" width="3.140625" style="1" customWidth="1"/>
    <col min="2" max="2" width="6.42578125" style="1" customWidth="1"/>
    <col min="3" max="3" width="26.42578125" style="1" customWidth="1"/>
    <col min="4" max="4" width="20.28515625" style="1" bestFit="1" customWidth="1"/>
    <col min="5" max="5" width="15" style="1" customWidth="1"/>
    <col min="6" max="6" width="14.28515625" style="1" customWidth="1"/>
    <col min="7" max="7" width="7.7109375" style="1" customWidth="1"/>
    <col min="8" max="8" width="15" style="1" bestFit="1" customWidth="1"/>
    <col min="9" max="9" width="7.28515625" style="1" bestFit="1" customWidth="1"/>
    <col min="10" max="10" width="14.7109375" style="1" customWidth="1"/>
    <col min="11" max="11" width="7.28515625" style="1" customWidth="1"/>
    <col min="12" max="16384" width="8.85546875" style="1"/>
  </cols>
  <sheetData>
    <row r="2" spans="2:12">
      <c r="B2" s="101" t="s">
        <v>49</v>
      </c>
      <c r="C2" s="101"/>
      <c r="D2" s="101"/>
      <c r="E2" s="101"/>
      <c r="F2" s="101"/>
      <c r="G2" s="101"/>
      <c r="H2" s="101"/>
      <c r="I2" s="101"/>
      <c r="J2" s="101"/>
      <c r="K2" s="101"/>
      <c r="L2" s="32"/>
    </row>
    <row r="3" spans="2:12">
      <c r="B3" s="99" t="s">
        <v>50</v>
      </c>
      <c r="C3" s="99"/>
      <c r="D3" s="100" t="s">
        <v>51</v>
      </c>
      <c r="E3" s="100"/>
      <c r="F3" s="100"/>
      <c r="G3" s="100"/>
      <c r="H3" s="100"/>
      <c r="I3" s="100"/>
      <c r="J3" s="100"/>
      <c r="K3" s="100"/>
      <c r="L3" s="32"/>
    </row>
    <row r="4" spans="2:12">
      <c r="B4" s="99" t="s">
        <v>52</v>
      </c>
      <c r="C4" s="99"/>
      <c r="D4" s="100" t="s">
        <v>53</v>
      </c>
      <c r="E4" s="100"/>
      <c r="F4" s="100"/>
      <c r="G4" s="100"/>
      <c r="H4" s="100"/>
      <c r="I4" s="100"/>
      <c r="J4" s="100"/>
      <c r="K4" s="100"/>
      <c r="L4" s="32"/>
    </row>
    <row r="5" spans="2:12" ht="39.6" customHeight="1">
      <c r="B5" s="99" t="s">
        <v>54</v>
      </c>
      <c r="C5" s="99"/>
      <c r="D5" s="100" t="s">
        <v>55</v>
      </c>
      <c r="E5" s="100"/>
      <c r="F5" s="100"/>
      <c r="G5" s="100"/>
      <c r="H5" s="100"/>
      <c r="I5" s="100"/>
      <c r="J5" s="100"/>
      <c r="K5" s="100"/>
      <c r="L5" s="32"/>
    </row>
    <row r="6" spans="2:12">
      <c r="B6" s="99" t="s">
        <v>56</v>
      </c>
      <c r="C6" s="99"/>
      <c r="D6" s="100" t="s">
        <v>57</v>
      </c>
      <c r="E6" s="100"/>
      <c r="F6" s="100"/>
      <c r="G6" s="100"/>
      <c r="H6" s="100"/>
      <c r="I6" s="100"/>
      <c r="J6" s="100"/>
      <c r="K6" s="100"/>
      <c r="L6" s="32"/>
    </row>
    <row r="7" spans="2:12">
      <c r="B7" s="99"/>
      <c r="C7" s="99"/>
      <c r="D7" s="100"/>
      <c r="E7" s="100"/>
      <c r="F7" s="100"/>
      <c r="G7" s="100"/>
      <c r="H7" s="100"/>
      <c r="I7" s="100"/>
      <c r="J7" s="100"/>
      <c r="K7" s="100"/>
      <c r="L7" s="33"/>
    </row>
    <row r="8" spans="2:12" ht="45.6" customHeight="1">
      <c r="B8" s="103" t="s">
        <v>58</v>
      </c>
      <c r="C8" s="103"/>
      <c r="D8" s="103"/>
      <c r="E8" s="103"/>
      <c r="F8" s="103"/>
      <c r="G8" s="103"/>
      <c r="H8" s="103"/>
      <c r="I8" s="103"/>
      <c r="J8" s="103"/>
      <c r="K8" s="103"/>
      <c r="L8" s="32"/>
    </row>
    <row r="9" spans="2:12" ht="25.9" customHeight="1">
      <c r="B9" s="101" t="s">
        <v>59</v>
      </c>
      <c r="C9" s="101" t="s">
        <v>60</v>
      </c>
      <c r="D9" s="101" t="s">
        <v>61</v>
      </c>
      <c r="E9" s="101" t="s">
        <v>62</v>
      </c>
      <c r="F9" s="101" t="s">
        <v>63</v>
      </c>
      <c r="G9" s="101"/>
      <c r="H9" s="101"/>
      <c r="I9" s="101"/>
      <c r="J9" s="101"/>
      <c r="K9" s="101"/>
      <c r="L9" s="32"/>
    </row>
    <row r="10" spans="2:12">
      <c r="B10" s="101"/>
      <c r="C10" s="101"/>
      <c r="D10" s="101"/>
      <c r="E10" s="101"/>
      <c r="F10" s="18" t="s">
        <v>64</v>
      </c>
      <c r="G10" s="18" t="s">
        <v>65</v>
      </c>
      <c r="H10" s="18" t="s">
        <v>66</v>
      </c>
      <c r="I10" s="18" t="s">
        <v>65</v>
      </c>
      <c r="J10" s="18" t="s">
        <v>67</v>
      </c>
      <c r="K10" s="18" t="s">
        <v>65</v>
      </c>
      <c r="L10" s="32"/>
    </row>
    <row r="11" spans="2:12" ht="86.45">
      <c r="B11" s="34">
        <v>1</v>
      </c>
      <c r="C11" s="35" t="s">
        <v>68</v>
      </c>
      <c r="D11" s="36">
        <v>100000</v>
      </c>
      <c r="E11" s="36"/>
      <c r="F11" s="36">
        <v>0</v>
      </c>
      <c r="G11" s="39">
        <f>F11/D11</f>
        <v>0</v>
      </c>
      <c r="H11" s="36">
        <v>50000</v>
      </c>
      <c r="I11" s="39">
        <f>H11/D11</f>
        <v>0.5</v>
      </c>
      <c r="J11" s="40">
        <f>F11+H11</f>
        <v>50000</v>
      </c>
      <c r="K11" s="39">
        <f>J11/D11</f>
        <v>0.5</v>
      </c>
      <c r="L11" s="32"/>
    </row>
    <row r="12" spans="2:12" ht="43.15">
      <c r="B12" s="34">
        <v>2</v>
      </c>
      <c r="C12" s="35" t="s">
        <v>69</v>
      </c>
      <c r="D12" s="36">
        <v>100000</v>
      </c>
      <c r="E12" s="36"/>
      <c r="F12" s="36">
        <v>0</v>
      </c>
      <c r="G12" s="39">
        <f t="shared" ref="G12:G18" si="0">F12/D12</f>
        <v>0</v>
      </c>
      <c r="H12" s="36">
        <v>80000</v>
      </c>
      <c r="I12" s="39">
        <f t="shared" ref="I12:I18" si="1">H12/D12</f>
        <v>0.8</v>
      </c>
      <c r="J12" s="40">
        <f>F12+H12</f>
        <v>80000</v>
      </c>
      <c r="K12" s="39">
        <f t="shared" ref="K12:K18" si="2">J12/D12</f>
        <v>0.8</v>
      </c>
      <c r="L12" s="32"/>
    </row>
    <row r="13" spans="2:12">
      <c r="B13" s="34">
        <v>3</v>
      </c>
      <c r="C13" s="35" t="s">
        <v>70</v>
      </c>
      <c r="D13" s="36">
        <v>200000</v>
      </c>
      <c r="E13" s="36"/>
      <c r="F13" s="36">
        <v>0</v>
      </c>
      <c r="G13" s="39">
        <f t="shared" si="0"/>
        <v>0</v>
      </c>
      <c r="H13" s="36">
        <v>100000</v>
      </c>
      <c r="I13" s="39">
        <f t="shared" si="1"/>
        <v>0.5</v>
      </c>
      <c r="J13" s="40">
        <f t="shared" ref="J13:J18" si="3">F13+H13</f>
        <v>100000</v>
      </c>
      <c r="K13" s="39">
        <f t="shared" si="2"/>
        <v>0.5</v>
      </c>
      <c r="L13" s="32"/>
    </row>
    <row r="14" spans="2:12" ht="15">
      <c r="B14" s="34">
        <v>4</v>
      </c>
      <c r="C14" s="35" t="s">
        <v>71</v>
      </c>
      <c r="D14" s="36">
        <v>50000</v>
      </c>
      <c r="E14" s="36"/>
      <c r="F14" s="36">
        <v>0</v>
      </c>
      <c r="G14" s="39">
        <f t="shared" si="0"/>
        <v>0</v>
      </c>
      <c r="H14" s="36">
        <v>30000</v>
      </c>
      <c r="I14" s="39">
        <f t="shared" si="1"/>
        <v>0.6</v>
      </c>
      <c r="J14" s="40">
        <f t="shared" si="3"/>
        <v>30000</v>
      </c>
      <c r="K14" s="39">
        <f t="shared" si="2"/>
        <v>0.6</v>
      </c>
      <c r="L14" s="32"/>
    </row>
    <row r="15" spans="2:12" ht="30.75">
      <c r="B15" s="34">
        <v>5</v>
      </c>
      <c r="C15" s="35" t="s">
        <v>72</v>
      </c>
      <c r="D15" s="36">
        <v>30000</v>
      </c>
      <c r="E15" s="36"/>
      <c r="F15" s="36">
        <v>0</v>
      </c>
      <c r="G15" s="39">
        <f t="shared" si="0"/>
        <v>0</v>
      </c>
      <c r="H15" s="36"/>
      <c r="I15" s="39">
        <f t="shared" si="1"/>
        <v>0</v>
      </c>
      <c r="J15" s="40">
        <f t="shared" si="3"/>
        <v>0</v>
      </c>
      <c r="K15" s="39">
        <f t="shared" si="2"/>
        <v>0</v>
      </c>
      <c r="L15" s="32"/>
    </row>
    <row r="16" spans="2:12">
      <c r="B16" s="34">
        <v>6</v>
      </c>
      <c r="C16" s="35" t="s">
        <v>73</v>
      </c>
      <c r="D16" s="36">
        <v>100000</v>
      </c>
      <c r="E16" s="36"/>
      <c r="F16" s="36">
        <v>0</v>
      </c>
      <c r="G16" s="39">
        <f t="shared" si="0"/>
        <v>0</v>
      </c>
      <c r="H16" s="36">
        <v>70000</v>
      </c>
      <c r="I16" s="39">
        <f t="shared" si="1"/>
        <v>0.7</v>
      </c>
      <c r="J16" s="40">
        <f t="shared" si="3"/>
        <v>70000</v>
      </c>
      <c r="K16" s="39">
        <f t="shared" si="2"/>
        <v>0.7</v>
      </c>
      <c r="L16" s="32"/>
    </row>
    <row r="17" spans="2:12" ht="45.75">
      <c r="B17" s="34">
        <v>7</v>
      </c>
      <c r="C17" s="35" t="s">
        <v>74</v>
      </c>
      <c r="D17" s="36">
        <v>10000</v>
      </c>
      <c r="E17" s="36"/>
      <c r="F17" s="36">
        <v>2500</v>
      </c>
      <c r="G17" s="39">
        <f t="shared" si="0"/>
        <v>0.25</v>
      </c>
      <c r="H17" s="36">
        <v>2500</v>
      </c>
      <c r="I17" s="39">
        <f t="shared" si="1"/>
        <v>0.25</v>
      </c>
      <c r="J17" s="40">
        <f t="shared" si="3"/>
        <v>5000</v>
      </c>
      <c r="K17" s="39">
        <f t="shared" si="2"/>
        <v>0.5</v>
      </c>
      <c r="L17" s="32"/>
    </row>
    <row r="18" spans="2:12" ht="30.75">
      <c r="B18" s="34">
        <v>8</v>
      </c>
      <c r="C18" s="35" t="s">
        <v>75</v>
      </c>
      <c r="D18" s="36">
        <v>100000</v>
      </c>
      <c r="E18" s="36"/>
      <c r="F18" s="36">
        <v>12500</v>
      </c>
      <c r="G18" s="39">
        <f t="shared" si="0"/>
        <v>0.125</v>
      </c>
      <c r="H18" s="36">
        <v>12500</v>
      </c>
      <c r="I18" s="39">
        <f t="shared" si="1"/>
        <v>0.125</v>
      </c>
      <c r="J18" s="40">
        <f t="shared" si="3"/>
        <v>25000</v>
      </c>
      <c r="K18" s="39">
        <f t="shared" si="2"/>
        <v>0.25</v>
      </c>
      <c r="L18" s="32"/>
    </row>
    <row r="19" spans="2:12" ht="26.45" customHeight="1">
      <c r="B19" s="102" t="s">
        <v>76</v>
      </c>
      <c r="C19" s="102"/>
      <c r="D19" s="37">
        <f>SUM(D11:D18)</f>
        <v>690000</v>
      </c>
      <c r="E19" s="37"/>
      <c r="F19" s="37">
        <f>SUM(F11:F18)</f>
        <v>15000</v>
      </c>
      <c r="G19" s="38"/>
      <c r="H19" s="37">
        <f>SUM(H11:H18)</f>
        <v>345000</v>
      </c>
      <c r="I19" s="38"/>
      <c r="J19" s="37">
        <f>H19+F19</f>
        <v>360000</v>
      </c>
      <c r="K19" s="38">
        <f>J19/D19</f>
        <v>0.52173913043478259</v>
      </c>
      <c r="L19" s="32"/>
    </row>
  </sheetData>
  <sheetProtection formatCells="0" formatColumns="0" formatRows="0"/>
  <mergeCells count="16">
    <mergeCell ref="B19:C19"/>
    <mergeCell ref="B6:C7"/>
    <mergeCell ref="D6:K7"/>
    <mergeCell ref="B8:K8"/>
    <mergeCell ref="B9:B10"/>
    <mergeCell ref="C9:C10"/>
    <mergeCell ref="D9:D10"/>
    <mergeCell ref="E9:E10"/>
    <mergeCell ref="F9:K9"/>
    <mergeCell ref="B5:C5"/>
    <mergeCell ref="D5:K5"/>
    <mergeCell ref="B2:K2"/>
    <mergeCell ref="B3:C3"/>
    <mergeCell ref="D3:K3"/>
    <mergeCell ref="B4:C4"/>
    <mergeCell ref="D4:K4"/>
  </mergeCells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92AC8-86C9-4F94-B5F5-B94033D9818E}">
  <dimension ref="B2:L19"/>
  <sheetViews>
    <sheetView topLeftCell="A10" workbookViewId="0">
      <selection activeCell="M17" sqref="M17"/>
    </sheetView>
  </sheetViews>
  <sheetFormatPr defaultColWidth="8.85546875" defaultRowHeight="14.45"/>
  <cols>
    <col min="1" max="1" width="3.42578125" style="1" customWidth="1"/>
    <col min="2" max="2" width="6.42578125" style="1" customWidth="1"/>
    <col min="3" max="3" width="23.42578125" style="1" customWidth="1"/>
    <col min="4" max="4" width="14" style="1" customWidth="1"/>
    <col min="5" max="5" width="15" style="1" customWidth="1"/>
    <col min="6" max="6" width="14.28515625" style="1" customWidth="1"/>
    <col min="7" max="7" width="7.7109375" style="1" customWidth="1"/>
    <col min="8" max="8" width="14.28515625" style="1" customWidth="1"/>
    <col min="9" max="9" width="7.28515625" style="1" bestFit="1" customWidth="1"/>
    <col min="10" max="10" width="14.7109375" style="1" customWidth="1"/>
    <col min="11" max="11" width="7.28515625" style="1" customWidth="1"/>
    <col min="12" max="16384" width="8.85546875" style="1"/>
  </cols>
  <sheetData>
    <row r="2" spans="2:12">
      <c r="B2" s="104" t="s">
        <v>77</v>
      </c>
      <c r="C2" s="104"/>
      <c r="D2" s="104"/>
      <c r="E2" s="104"/>
      <c r="F2" s="104"/>
      <c r="G2" s="104"/>
      <c r="H2" s="104"/>
      <c r="I2" s="104"/>
      <c r="J2" s="104"/>
      <c r="K2" s="104"/>
      <c r="L2" s="32"/>
    </row>
    <row r="3" spans="2:12">
      <c r="B3" s="99" t="s">
        <v>50</v>
      </c>
      <c r="C3" s="99"/>
      <c r="D3" s="100" t="s">
        <v>51</v>
      </c>
      <c r="E3" s="100"/>
      <c r="F3" s="100"/>
      <c r="G3" s="100"/>
      <c r="H3" s="100"/>
      <c r="I3" s="100"/>
      <c r="J3" s="100"/>
      <c r="K3" s="100"/>
      <c r="L3" s="32"/>
    </row>
    <row r="4" spans="2:12">
      <c r="B4" s="99" t="s">
        <v>52</v>
      </c>
      <c r="C4" s="99"/>
      <c r="D4" s="100" t="s">
        <v>53</v>
      </c>
      <c r="E4" s="100"/>
      <c r="F4" s="100"/>
      <c r="G4" s="100"/>
      <c r="H4" s="100"/>
      <c r="I4" s="100"/>
      <c r="J4" s="100"/>
      <c r="K4" s="100"/>
      <c r="L4" s="32"/>
    </row>
    <row r="5" spans="2:12" ht="39.6" customHeight="1">
      <c r="B5" s="99" t="s">
        <v>54</v>
      </c>
      <c r="C5" s="99"/>
      <c r="D5" s="100" t="s">
        <v>55</v>
      </c>
      <c r="E5" s="100"/>
      <c r="F5" s="100"/>
      <c r="G5" s="100"/>
      <c r="H5" s="100"/>
      <c r="I5" s="100"/>
      <c r="J5" s="100"/>
      <c r="K5" s="100"/>
      <c r="L5" s="32"/>
    </row>
    <row r="6" spans="2:12">
      <c r="B6" s="99" t="s">
        <v>56</v>
      </c>
      <c r="C6" s="99"/>
      <c r="D6" s="100" t="s">
        <v>57</v>
      </c>
      <c r="E6" s="100"/>
      <c r="F6" s="100"/>
      <c r="G6" s="100"/>
      <c r="H6" s="100"/>
      <c r="I6" s="100"/>
      <c r="J6" s="100"/>
      <c r="K6" s="100"/>
      <c r="L6" s="32"/>
    </row>
    <row r="7" spans="2:12">
      <c r="B7" s="99"/>
      <c r="C7" s="99"/>
      <c r="D7" s="100"/>
      <c r="E7" s="100"/>
      <c r="F7" s="100"/>
      <c r="G7" s="100"/>
      <c r="H7" s="100"/>
      <c r="I7" s="100"/>
      <c r="J7" s="100"/>
      <c r="K7" s="100"/>
      <c r="L7" s="33"/>
    </row>
    <row r="8" spans="2:12" ht="45.6" customHeight="1">
      <c r="B8" s="103" t="s">
        <v>58</v>
      </c>
      <c r="C8" s="103"/>
      <c r="D8" s="103"/>
      <c r="E8" s="103"/>
      <c r="F8" s="103"/>
      <c r="G8" s="103"/>
      <c r="H8" s="103"/>
      <c r="I8" s="103"/>
      <c r="J8" s="103"/>
      <c r="K8" s="103"/>
      <c r="L8" s="32"/>
    </row>
    <row r="9" spans="2:12" ht="25.9" customHeight="1">
      <c r="B9" s="101" t="s">
        <v>59</v>
      </c>
      <c r="C9" s="101" t="s">
        <v>60</v>
      </c>
      <c r="D9" s="101" t="s">
        <v>61</v>
      </c>
      <c r="E9" s="101" t="s">
        <v>62</v>
      </c>
      <c r="F9" s="101" t="s">
        <v>63</v>
      </c>
      <c r="G9" s="101"/>
      <c r="H9" s="101"/>
      <c r="I9" s="101"/>
      <c r="J9" s="101"/>
      <c r="K9" s="101"/>
      <c r="L9" s="32"/>
    </row>
    <row r="10" spans="2:12">
      <c r="B10" s="101"/>
      <c r="C10" s="101"/>
      <c r="D10" s="101"/>
      <c r="E10" s="101"/>
      <c r="F10" s="18" t="s">
        <v>64</v>
      </c>
      <c r="G10" s="18" t="s">
        <v>65</v>
      </c>
      <c r="H10" s="18" t="s">
        <v>66</v>
      </c>
      <c r="I10" s="41" t="s">
        <v>65</v>
      </c>
      <c r="J10" s="41" t="s">
        <v>67</v>
      </c>
      <c r="K10" s="41" t="s">
        <v>65</v>
      </c>
      <c r="L10" s="32"/>
    </row>
    <row r="11" spans="2:12" ht="100.9">
      <c r="B11" s="34">
        <v>1</v>
      </c>
      <c r="C11" s="35" t="s">
        <v>68</v>
      </c>
      <c r="D11" s="36">
        <v>100000</v>
      </c>
      <c r="E11" s="36"/>
      <c r="F11" s="36">
        <v>0</v>
      </c>
      <c r="G11" s="39">
        <f>F11/D11</f>
        <v>0</v>
      </c>
      <c r="H11" s="36">
        <v>25000</v>
      </c>
      <c r="I11" s="39">
        <f>H11/D11</f>
        <v>0.25</v>
      </c>
      <c r="J11" s="40">
        <f>F11+H11</f>
        <v>25000</v>
      </c>
      <c r="K11" s="39">
        <f>J11/D11</f>
        <v>0.25</v>
      </c>
      <c r="L11" s="32"/>
    </row>
    <row r="12" spans="2:12" ht="57.6">
      <c r="B12" s="34">
        <v>2</v>
      </c>
      <c r="C12" s="35" t="s">
        <v>69</v>
      </c>
      <c r="D12" s="36">
        <v>100000</v>
      </c>
      <c r="E12" s="36"/>
      <c r="F12" s="36">
        <v>0</v>
      </c>
      <c r="G12" s="39">
        <f t="shared" ref="G12:G18" si="0">F12/D12</f>
        <v>0</v>
      </c>
      <c r="H12" s="36">
        <v>10000</v>
      </c>
      <c r="I12" s="39">
        <f t="shared" ref="I12:I18" si="1">H12/D12</f>
        <v>0.1</v>
      </c>
      <c r="J12" s="40">
        <f>F12+H12</f>
        <v>10000</v>
      </c>
      <c r="K12" s="39">
        <f t="shared" ref="K12:K18" si="2">J12/D12</f>
        <v>0.1</v>
      </c>
      <c r="L12" s="32"/>
    </row>
    <row r="13" spans="2:12">
      <c r="B13" s="34">
        <v>3</v>
      </c>
      <c r="C13" s="35" t="s">
        <v>70</v>
      </c>
      <c r="D13" s="36">
        <v>200000</v>
      </c>
      <c r="E13" s="36"/>
      <c r="F13" s="36">
        <v>0</v>
      </c>
      <c r="G13" s="39">
        <f t="shared" si="0"/>
        <v>0</v>
      </c>
      <c r="H13" s="36">
        <v>50000</v>
      </c>
      <c r="I13" s="39">
        <f t="shared" si="1"/>
        <v>0.25</v>
      </c>
      <c r="J13" s="40">
        <f>F13+H13</f>
        <v>50000</v>
      </c>
      <c r="K13" s="39">
        <f t="shared" si="2"/>
        <v>0.25</v>
      </c>
      <c r="L13" s="32"/>
    </row>
    <row r="14" spans="2:12" ht="28.9">
      <c r="B14" s="34">
        <v>4</v>
      </c>
      <c r="C14" s="35" t="s">
        <v>71</v>
      </c>
      <c r="D14" s="36">
        <v>50000</v>
      </c>
      <c r="E14" s="36"/>
      <c r="F14" s="36">
        <v>0</v>
      </c>
      <c r="G14" s="39">
        <f t="shared" si="0"/>
        <v>0</v>
      </c>
      <c r="H14" s="36">
        <v>10000</v>
      </c>
      <c r="I14" s="39">
        <f t="shared" si="1"/>
        <v>0.2</v>
      </c>
      <c r="J14" s="40">
        <f t="shared" ref="J14:J16" si="3">F14+H14</f>
        <v>10000</v>
      </c>
      <c r="K14" s="39">
        <f t="shared" si="2"/>
        <v>0.2</v>
      </c>
      <c r="L14" s="32"/>
    </row>
    <row r="15" spans="2:12" ht="28.9">
      <c r="B15" s="34">
        <v>5</v>
      </c>
      <c r="C15" s="35" t="s">
        <v>72</v>
      </c>
      <c r="D15" s="36">
        <v>30000</v>
      </c>
      <c r="E15" s="36"/>
      <c r="F15" s="36">
        <v>0</v>
      </c>
      <c r="G15" s="39">
        <f t="shared" si="0"/>
        <v>0</v>
      </c>
      <c r="H15" s="36">
        <v>30000</v>
      </c>
      <c r="I15" s="39">
        <f t="shared" si="1"/>
        <v>1</v>
      </c>
      <c r="J15" s="40">
        <f t="shared" si="3"/>
        <v>30000</v>
      </c>
      <c r="K15" s="39">
        <f t="shared" si="2"/>
        <v>1</v>
      </c>
      <c r="L15" s="32"/>
    </row>
    <row r="16" spans="2:12">
      <c r="B16" s="34">
        <v>6</v>
      </c>
      <c r="C16" s="35" t="s">
        <v>73</v>
      </c>
      <c r="D16" s="36">
        <v>100000</v>
      </c>
      <c r="E16" s="36"/>
      <c r="F16" s="36">
        <v>0</v>
      </c>
      <c r="G16" s="39">
        <f t="shared" si="0"/>
        <v>0</v>
      </c>
      <c r="H16" s="36">
        <v>15000</v>
      </c>
      <c r="I16" s="39">
        <f t="shared" si="1"/>
        <v>0.15</v>
      </c>
      <c r="J16" s="40">
        <f t="shared" si="3"/>
        <v>15000</v>
      </c>
      <c r="K16" s="39">
        <f t="shared" si="2"/>
        <v>0.15</v>
      </c>
      <c r="L16" s="32"/>
    </row>
    <row r="17" spans="2:12" ht="43.15">
      <c r="B17" s="34">
        <v>7</v>
      </c>
      <c r="C17" s="35" t="s">
        <v>74</v>
      </c>
      <c r="D17" s="36">
        <v>10000</v>
      </c>
      <c r="E17" s="36"/>
      <c r="F17" s="36">
        <v>1000</v>
      </c>
      <c r="G17" s="39">
        <f t="shared" si="0"/>
        <v>0.1</v>
      </c>
      <c r="H17" s="36">
        <v>1000</v>
      </c>
      <c r="I17" s="39">
        <f t="shared" si="1"/>
        <v>0.1</v>
      </c>
      <c r="J17" s="40">
        <f>F17+H17</f>
        <v>2000</v>
      </c>
      <c r="K17" s="39">
        <f t="shared" si="2"/>
        <v>0.2</v>
      </c>
      <c r="L17" s="32"/>
    </row>
    <row r="18" spans="2:12" ht="28.9">
      <c r="B18" s="34">
        <v>8</v>
      </c>
      <c r="C18" s="35" t="s">
        <v>75</v>
      </c>
      <c r="D18" s="36">
        <v>100000</v>
      </c>
      <c r="E18" s="36"/>
      <c r="F18" s="36">
        <v>22500</v>
      </c>
      <c r="G18" s="39">
        <f t="shared" si="0"/>
        <v>0.22500000000000001</v>
      </c>
      <c r="H18" s="36">
        <v>22500</v>
      </c>
      <c r="I18" s="39">
        <f t="shared" si="1"/>
        <v>0.22500000000000001</v>
      </c>
      <c r="J18" s="40">
        <f>F18+H18</f>
        <v>45000</v>
      </c>
      <c r="K18" s="39">
        <f t="shared" si="2"/>
        <v>0.45</v>
      </c>
      <c r="L18" s="32"/>
    </row>
    <row r="19" spans="2:12" ht="26.45" customHeight="1">
      <c r="B19" s="102" t="s">
        <v>76</v>
      </c>
      <c r="C19" s="102"/>
      <c r="D19" s="37">
        <f>SUM(D11:D18)</f>
        <v>690000</v>
      </c>
      <c r="E19" s="37"/>
      <c r="F19" s="37">
        <f>SUM(F11:F18)</f>
        <v>23500</v>
      </c>
      <c r="G19" s="38"/>
      <c r="H19" s="37">
        <f>SUM(H11:H18)</f>
        <v>163500</v>
      </c>
      <c r="I19" s="38"/>
      <c r="J19" s="37">
        <f>H19+F19</f>
        <v>187000</v>
      </c>
      <c r="K19" s="38">
        <f>J19/D19</f>
        <v>0.27101449275362322</v>
      </c>
      <c r="L19" s="32"/>
    </row>
  </sheetData>
  <sheetProtection formatCells="0" formatColumns="0" formatRows="0"/>
  <mergeCells count="16">
    <mergeCell ref="B19:C19"/>
    <mergeCell ref="B6:C7"/>
    <mergeCell ref="D6:K7"/>
    <mergeCell ref="B8:K8"/>
    <mergeCell ref="B9:B10"/>
    <mergeCell ref="C9:C10"/>
    <mergeCell ref="D9:D10"/>
    <mergeCell ref="E9:E10"/>
    <mergeCell ref="F9:K9"/>
    <mergeCell ref="B5:C5"/>
    <mergeCell ref="D5:K5"/>
    <mergeCell ref="B2:K2"/>
    <mergeCell ref="B3:C3"/>
    <mergeCell ref="D3:K3"/>
    <mergeCell ref="B4:C4"/>
    <mergeCell ref="D4:K4"/>
  </mergeCells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8EF30-87A7-4579-BB4D-CB1B71C6068A}">
  <dimension ref="B2:L19"/>
  <sheetViews>
    <sheetView workbookViewId="0">
      <selection activeCell="O8" sqref="O8"/>
    </sheetView>
  </sheetViews>
  <sheetFormatPr defaultColWidth="8.85546875" defaultRowHeight="14.45"/>
  <cols>
    <col min="1" max="1" width="3.5703125" style="1" customWidth="1"/>
    <col min="2" max="2" width="6.42578125" style="1" customWidth="1"/>
    <col min="3" max="3" width="23.42578125" style="1" customWidth="1"/>
    <col min="4" max="4" width="14" style="1" customWidth="1"/>
    <col min="5" max="5" width="15" style="1" customWidth="1"/>
    <col min="6" max="6" width="14.28515625" style="1" customWidth="1"/>
    <col min="7" max="7" width="7.7109375" style="1" customWidth="1"/>
    <col min="8" max="8" width="14.28515625" style="1" customWidth="1"/>
    <col min="9" max="9" width="7.28515625" style="1" bestFit="1" customWidth="1"/>
    <col min="10" max="10" width="14.7109375" style="1" customWidth="1"/>
    <col min="11" max="11" width="7.28515625" style="1" customWidth="1"/>
    <col min="12" max="16384" width="8.85546875" style="1"/>
  </cols>
  <sheetData>
    <row r="2" spans="2:12">
      <c r="B2" s="101" t="s">
        <v>78</v>
      </c>
      <c r="C2" s="101"/>
      <c r="D2" s="101"/>
      <c r="E2" s="101"/>
      <c r="F2" s="101"/>
      <c r="G2" s="101"/>
      <c r="H2" s="101"/>
      <c r="I2" s="101"/>
      <c r="J2" s="101"/>
      <c r="K2" s="101"/>
      <c r="L2" s="32"/>
    </row>
    <row r="3" spans="2:12">
      <c r="B3" s="99" t="s">
        <v>50</v>
      </c>
      <c r="C3" s="99"/>
      <c r="D3" s="100" t="s">
        <v>51</v>
      </c>
      <c r="E3" s="100"/>
      <c r="F3" s="100"/>
      <c r="G3" s="100"/>
      <c r="H3" s="100"/>
      <c r="I3" s="100"/>
      <c r="J3" s="100"/>
      <c r="K3" s="100"/>
      <c r="L3" s="32"/>
    </row>
    <row r="4" spans="2:12">
      <c r="B4" s="99" t="s">
        <v>52</v>
      </c>
      <c r="C4" s="99"/>
      <c r="D4" s="100" t="s">
        <v>53</v>
      </c>
      <c r="E4" s="100"/>
      <c r="F4" s="100"/>
      <c r="G4" s="100"/>
      <c r="H4" s="100"/>
      <c r="I4" s="100"/>
      <c r="J4" s="100"/>
      <c r="K4" s="100"/>
      <c r="L4" s="32"/>
    </row>
    <row r="5" spans="2:12" ht="39.6" customHeight="1">
      <c r="B5" s="99" t="s">
        <v>54</v>
      </c>
      <c r="C5" s="99"/>
      <c r="D5" s="100" t="s">
        <v>55</v>
      </c>
      <c r="E5" s="100"/>
      <c r="F5" s="100"/>
      <c r="G5" s="100"/>
      <c r="H5" s="100"/>
      <c r="I5" s="100"/>
      <c r="J5" s="100"/>
      <c r="K5" s="100"/>
      <c r="L5" s="32"/>
    </row>
    <row r="6" spans="2:12">
      <c r="B6" s="99" t="s">
        <v>56</v>
      </c>
      <c r="C6" s="99"/>
      <c r="D6" s="100" t="s">
        <v>57</v>
      </c>
      <c r="E6" s="100"/>
      <c r="F6" s="100"/>
      <c r="G6" s="100"/>
      <c r="H6" s="100"/>
      <c r="I6" s="100"/>
      <c r="J6" s="100"/>
      <c r="K6" s="100"/>
      <c r="L6" s="32"/>
    </row>
    <row r="7" spans="2:12">
      <c r="B7" s="99"/>
      <c r="C7" s="99"/>
      <c r="D7" s="100"/>
      <c r="E7" s="100"/>
      <c r="F7" s="100"/>
      <c r="G7" s="100"/>
      <c r="H7" s="100"/>
      <c r="I7" s="100"/>
      <c r="J7" s="100"/>
      <c r="K7" s="100"/>
      <c r="L7" s="33"/>
    </row>
    <row r="8" spans="2:12" ht="45.6" customHeight="1">
      <c r="B8" s="103" t="s">
        <v>58</v>
      </c>
      <c r="C8" s="103"/>
      <c r="D8" s="103"/>
      <c r="E8" s="103"/>
      <c r="F8" s="103"/>
      <c r="G8" s="103"/>
      <c r="H8" s="103"/>
      <c r="I8" s="103"/>
      <c r="J8" s="103"/>
      <c r="K8" s="103"/>
      <c r="L8" s="32"/>
    </row>
    <row r="9" spans="2:12" ht="25.9" customHeight="1">
      <c r="B9" s="101" t="s">
        <v>59</v>
      </c>
      <c r="C9" s="101" t="s">
        <v>60</v>
      </c>
      <c r="D9" s="101" t="s">
        <v>61</v>
      </c>
      <c r="E9" s="101" t="s">
        <v>62</v>
      </c>
      <c r="F9" s="101" t="s">
        <v>63</v>
      </c>
      <c r="G9" s="101"/>
      <c r="H9" s="101"/>
      <c r="I9" s="101"/>
      <c r="J9" s="101"/>
      <c r="K9" s="101"/>
      <c r="L9" s="32"/>
    </row>
    <row r="10" spans="2:12">
      <c r="B10" s="101"/>
      <c r="C10" s="101"/>
      <c r="D10" s="101"/>
      <c r="E10" s="101"/>
      <c r="F10" s="18" t="s">
        <v>64</v>
      </c>
      <c r="G10" s="18" t="s">
        <v>65</v>
      </c>
      <c r="H10" s="18" t="s">
        <v>66</v>
      </c>
      <c r="I10" s="18" t="s">
        <v>65</v>
      </c>
      <c r="J10" s="18" t="s">
        <v>67</v>
      </c>
      <c r="K10" s="18" t="s">
        <v>65</v>
      </c>
      <c r="L10" s="32"/>
    </row>
    <row r="11" spans="2:12" ht="100.9">
      <c r="B11" s="34">
        <v>1</v>
      </c>
      <c r="C11" s="35" t="s">
        <v>68</v>
      </c>
      <c r="D11" s="36">
        <v>100000</v>
      </c>
      <c r="E11" s="36"/>
      <c r="F11" s="36">
        <v>0</v>
      </c>
      <c r="G11" s="39">
        <f>F11/D11</f>
        <v>0</v>
      </c>
      <c r="H11" s="36">
        <v>25000</v>
      </c>
      <c r="I11" s="39">
        <f>H11/D11</f>
        <v>0.25</v>
      </c>
      <c r="J11" s="40">
        <f>F11+H11</f>
        <v>25000</v>
      </c>
      <c r="K11" s="39">
        <f>J11/D11</f>
        <v>0.25</v>
      </c>
      <c r="L11" s="32"/>
    </row>
    <row r="12" spans="2:12" ht="57.6">
      <c r="B12" s="34">
        <v>2</v>
      </c>
      <c r="C12" s="35" t="s">
        <v>69</v>
      </c>
      <c r="D12" s="36">
        <v>100000</v>
      </c>
      <c r="E12" s="36"/>
      <c r="F12" s="36">
        <v>0</v>
      </c>
      <c r="G12" s="39">
        <f t="shared" ref="G12:G18" si="0">F12/D12</f>
        <v>0</v>
      </c>
      <c r="H12" s="36">
        <v>10000</v>
      </c>
      <c r="I12" s="39">
        <f t="shared" ref="I12:I18" si="1">H12/D12</f>
        <v>0.1</v>
      </c>
      <c r="J12" s="40">
        <f t="shared" ref="J12:J18" si="2">F12+H12</f>
        <v>10000</v>
      </c>
      <c r="K12" s="39">
        <f t="shared" ref="K12:K18" si="3">J12/D12</f>
        <v>0.1</v>
      </c>
      <c r="L12" s="32"/>
    </row>
    <row r="13" spans="2:12">
      <c r="B13" s="34">
        <v>3</v>
      </c>
      <c r="C13" s="35" t="s">
        <v>70</v>
      </c>
      <c r="D13" s="36">
        <v>200000</v>
      </c>
      <c r="E13" s="36"/>
      <c r="F13" s="36">
        <v>0</v>
      </c>
      <c r="G13" s="39">
        <f t="shared" si="0"/>
        <v>0</v>
      </c>
      <c r="H13" s="36">
        <v>50000</v>
      </c>
      <c r="I13" s="39">
        <f t="shared" si="1"/>
        <v>0.25</v>
      </c>
      <c r="J13" s="40">
        <f t="shared" si="2"/>
        <v>50000</v>
      </c>
      <c r="K13" s="39">
        <f t="shared" si="3"/>
        <v>0.25</v>
      </c>
      <c r="L13" s="32"/>
    </row>
    <row r="14" spans="2:12" ht="28.9">
      <c r="B14" s="34">
        <v>4</v>
      </c>
      <c r="C14" s="35" t="s">
        <v>71</v>
      </c>
      <c r="D14" s="36">
        <v>50000</v>
      </c>
      <c r="E14" s="36"/>
      <c r="F14" s="36">
        <v>0</v>
      </c>
      <c r="G14" s="39">
        <f t="shared" si="0"/>
        <v>0</v>
      </c>
      <c r="H14" s="36">
        <v>10000</v>
      </c>
      <c r="I14" s="39">
        <f t="shared" si="1"/>
        <v>0.2</v>
      </c>
      <c r="J14" s="40">
        <f t="shared" si="2"/>
        <v>10000</v>
      </c>
      <c r="K14" s="39">
        <f t="shared" si="3"/>
        <v>0.2</v>
      </c>
      <c r="L14" s="32"/>
    </row>
    <row r="15" spans="2:12" ht="28.9">
      <c r="B15" s="34">
        <v>5</v>
      </c>
      <c r="C15" s="35" t="s">
        <v>72</v>
      </c>
      <c r="D15" s="36">
        <v>30000</v>
      </c>
      <c r="E15" s="36"/>
      <c r="F15" s="36">
        <v>0</v>
      </c>
      <c r="G15" s="39">
        <f t="shared" si="0"/>
        <v>0</v>
      </c>
      <c r="H15" s="36"/>
      <c r="I15" s="39">
        <f t="shared" si="1"/>
        <v>0</v>
      </c>
      <c r="J15" s="40">
        <f t="shared" si="2"/>
        <v>0</v>
      </c>
      <c r="K15" s="39">
        <f t="shared" si="3"/>
        <v>0</v>
      </c>
      <c r="L15" s="32"/>
    </row>
    <row r="16" spans="2:12">
      <c r="B16" s="34">
        <v>6</v>
      </c>
      <c r="C16" s="35" t="s">
        <v>73</v>
      </c>
      <c r="D16" s="36">
        <v>100000</v>
      </c>
      <c r="E16" s="36"/>
      <c r="F16" s="36">
        <v>0</v>
      </c>
      <c r="G16" s="39">
        <f t="shared" si="0"/>
        <v>0</v>
      </c>
      <c r="H16" s="36">
        <v>15000</v>
      </c>
      <c r="I16" s="39">
        <f t="shared" si="1"/>
        <v>0.15</v>
      </c>
      <c r="J16" s="40">
        <f t="shared" si="2"/>
        <v>15000</v>
      </c>
      <c r="K16" s="39">
        <f t="shared" si="3"/>
        <v>0.15</v>
      </c>
      <c r="L16" s="32"/>
    </row>
    <row r="17" spans="2:12" ht="43.15">
      <c r="B17" s="34">
        <v>7</v>
      </c>
      <c r="C17" s="35" t="s">
        <v>74</v>
      </c>
      <c r="D17" s="36">
        <v>10000</v>
      </c>
      <c r="E17" s="36"/>
      <c r="F17" s="36">
        <v>1500</v>
      </c>
      <c r="G17" s="39">
        <f t="shared" si="0"/>
        <v>0.15</v>
      </c>
      <c r="H17" s="36">
        <v>1500</v>
      </c>
      <c r="I17" s="39">
        <f t="shared" si="1"/>
        <v>0.15</v>
      </c>
      <c r="J17" s="40">
        <f t="shared" si="2"/>
        <v>3000</v>
      </c>
      <c r="K17" s="39">
        <f t="shared" si="3"/>
        <v>0.3</v>
      </c>
      <c r="L17" s="32"/>
    </row>
    <row r="18" spans="2:12" ht="28.9">
      <c r="B18" s="34">
        <v>8</v>
      </c>
      <c r="C18" s="35" t="s">
        <v>75</v>
      </c>
      <c r="D18" s="36">
        <v>100000</v>
      </c>
      <c r="E18" s="36"/>
      <c r="F18" s="36">
        <v>15000</v>
      </c>
      <c r="G18" s="39">
        <f t="shared" si="0"/>
        <v>0.15</v>
      </c>
      <c r="H18" s="36">
        <v>15000</v>
      </c>
      <c r="I18" s="39">
        <f t="shared" si="1"/>
        <v>0.15</v>
      </c>
      <c r="J18" s="40">
        <f t="shared" si="2"/>
        <v>30000</v>
      </c>
      <c r="K18" s="39">
        <f t="shared" si="3"/>
        <v>0.3</v>
      </c>
      <c r="L18" s="32"/>
    </row>
    <row r="19" spans="2:12" ht="26.45" customHeight="1">
      <c r="B19" s="102" t="s">
        <v>76</v>
      </c>
      <c r="C19" s="102"/>
      <c r="D19" s="37">
        <f>SUM(D11:D18)</f>
        <v>690000</v>
      </c>
      <c r="E19" s="37"/>
      <c r="F19" s="37">
        <f>SUM(F11:F18)</f>
        <v>16500</v>
      </c>
      <c r="G19" s="38"/>
      <c r="H19" s="37">
        <f>SUM(H11:H18)</f>
        <v>126500</v>
      </c>
      <c r="I19" s="38"/>
      <c r="J19" s="37">
        <f>H19+F19</f>
        <v>143000</v>
      </c>
      <c r="K19" s="38">
        <f>J19/D19</f>
        <v>0.20724637681159419</v>
      </c>
      <c r="L19" s="32"/>
    </row>
  </sheetData>
  <sheetProtection formatCells="0" formatColumns="0" formatRows="0"/>
  <mergeCells count="16">
    <mergeCell ref="B19:C19"/>
    <mergeCell ref="B6:C7"/>
    <mergeCell ref="D6:K7"/>
    <mergeCell ref="B8:K8"/>
    <mergeCell ref="B9:B10"/>
    <mergeCell ref="C9:C10"/>
    <mergeCell ref="D9:D10"/>
    <mergeCell ref="E9:E10"/>
    <mergeCell ref="F9:K9"/>
    <mergeCell ref="B5:C5"/>
    <mergeCell ref="D5:K5"/>
    <mergeCell ref="B2:K2"/>
    <mergeCell ref="B3:C3"/>
    <mergeCell ref="D3:K3"/>
    <mergeCell ref="B4:C4"/>
    <mergeCell ref="D4:K4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5924D-A360-440B-B370-697EAD5DDA0C}">
  <dimension ref="B2:E20"/>
  <sheetViews>
    <sheetView topLeftCell="A7" workbookViewId="0">
      <selection activeCell="J20" sqref="J20"/>
    </sheetView>
  </sheetViews>
  <sheetFormatPr defaultColWidth="8.85546875" defaultRowHeight="14.45"/>
  <cols>
    <col min="1" max="1" width="3.5703125" style="1" customWidth="1"/>
    <col min="2" max="2" width="6.42578125" style="1" customWidth="1"/>
    <col min="3" max="3" width="32.42578125" style="1" bestFit="1" customWidth="1"/>
    <col min="4" max="4" width="17.7109375" style="1" customWidth="1"/>
    <col min="5" max="5" width="16.7109375" style="1" customWidth="1"/>
    <col min="6" max="7" width="8.85546875" style="1"/>
    <col min="8" max="8" width="12.85546875" style="1" customWidth="1"/>
    <col min="9" max="9" width="17.140625" style="1" customWidth="1"/>
    <col min="10" max="16384" width="8.85546875" style="1"/>
  </cols>
  <sheetData>
    <row r="2" spans="2:5">
      <c r="C2" s="106" t="s">
        <v>79</v>
      </c>
      <c r="D2" s="106"/>
    </row>
    <row r="3" spans="2:5">
      <c r="C3" s="42" t="s">
        <v>80</v>
      </c>
      <c r="D3" s="42" t="s">
        <v>81</v>
      </c>
    </row>
    <row r="4" spans="2:5">
      <c r="C4" s="43" t="s">
        <v>82</v>
      </c>
      <c r="D4" s="44">
        <f>'Tabela 2 (item5_atividade1)'!J19</f>
        <v>360000</v>
      </c>
    </row>
    <row r="5" spans="2:5">
      <c r="C5" s="43" t="s">
        <v>83</v>
      </c>
      <c r="D5" s="44">
        <f>'Tabela 2 (item5_atividade2)'!J19</f>
        <v>187000</v>
      </c>
    </row>
    <row r="6" spans="2:5">
      <c r="C6" s="43" t="s">
        <v>84</v>
      </c>
      <c r="D6" s="44">
        <f>'Tabela 2 (item5_atividade3)'!J19</f>
        <v>143000</v>
      </c>
    </row>
    <row r="7" spans="2:5">
      <c r="C7" s="48" t="s">
        <v>48</v>
      </c>
      <c r="D7" s="49">
        <f>SUM(D4:D6)</f>
        <v>690000</v>
      </c>
    </row>
    <row r="8" spans="2:5">
      <c r="B8" s="45"/>
      <c r="C8" s="46"/>
    </row>
    <row r="9" spans="2:5">
      <c r="B9" s="105" t="s">
        <v>85</v>
      </c>
      <c r="C9" s="105"/>
      <c r="D9" s="105"/>
      <c r="E9" s="105"/>
    </row>
    <row r="10" spans="2:5">
      <c r="B10" s="109" t="s">
        <v>59</v>
      </c>
      <c r="C10" s="109" t="s">
        <v>60</v>
      </c>
      <c r="D10" s="109" t="s">
        <v>61</v>
      </c>
      <c r="E10" s="111" t="s">
        <v>86</v>
      </c>
    </row>
    <row r="11" spans="2:5">
      <c r="B11" s="110"/>
      <c r="C11" s="110"/>
      <c r="D11" s="110"/>
      <c r="E11" s="112"/>
    </row>
    <row r="12" spans="2:5" ht="72">
      <c r="B12" s="34">
        <v>1</v>
      </c>
      <c r="C12" s="35" t="s">
        <v>68</v>
      </c>
      <c r="D12" s="36">
        <v>100000</v>
      </c>
      <c r="E12" s="47">
        <f>'Tabela 2 (item5_atividade1)'!J11+'Tabela 2 (item5_atividade2)'!J11+'Tabela 2 (item5_atividade3)'!J11</f>
        <v>100000</v>
      </c>
    </row>
    <row r="13" spans="2:5" ht="28.9">
      <c r="B13" s="34">
        <v>2</v>
      </c>
      <c r="C13" s="35" t="s">
        <v>69</v>
      </c>
      <c r="D13" s="36">
        <v>100000</v>
      </c>
      <c r="E13" s="47">
        <f>'Tabela 2 (item5_atividade1)'!J12+'Tabela 2 (item5_atividade2)'!J12+'Tabela 2 (item5_atividade3)'!J12</f>
        <v>100000</v>
      </c>
    </row>
    <row r="14" spans="2:5">
      <c r="B14" s="34">
        <v>3</v>
      </c>
      <c r="C14" s="35" t="s">
        <v>70</v>
      </c>
      <c r="D14" s="36">
        <v>200000</v>
      </c>
      <c r="E14" s="47">
        <f>'Tabela 2 (item5_atividade1)'!J13+'Tabela 2 (item5_atividade2)'!J13+'Tabela 2 (item5_atividade3)'!J13</f>
        <v>200000</v>
      </c>
    </row>
    <row r="15" spans="2:5">
      <c r="B15" s="34">
        <v>4</v>
      </c>
      <c r="C15" s="35" t="s">
        <v>71</v>
      </c>
      <c r="D15" s="36">
        <v>50000</v>
      </c>
      <c r="E15" s="47">
        <f>'Tabela 2 (item5_atividade1)'!J14+'Tabela 2 (item5_atividade2)'!J14+'Tabela 2 (item5_atividade3)'!J14</f>
        <v>50000</v>
      </c>
    </row>
    <row r="16" spans="2:5">
      <c r="B16" s="34">
        <v>5</v>
      </c>
      <c r="C16" s="35" t="s">
        <v>72</v>
      </c>
      <c r="D16" s="36">
        <v>30000</v>
      </c>
      <c r="E16" s="47">
        <f>'Tabela 2 (item5_atividade1)'!J15+'Tabela 2 (item5_atividade2)'!J15+'Tabela 2 (item5_atividade3)'!J15</f>
        <v>30000</v>
      </c>
    </row>
    <row r="17" spans="2:5">
      <c r="B17" s="34">
        <v>6</v>
      </c>
      <c r="C17" s="35" t="s">
        <v>73</v>
      </c>
      <c r="D17" s="36">
        <v>100000</v>
      </c>
      <c r="E17" s="47">
        <f>'Tabela 2 (item5_atividade1)'!J16+'Tabela 2 (item5_atividade2)'!J16+'Tabela 2 (item5_atividade3)'!J16</f>
        <v>100000</v>
      </c>
    </row>
    <row r="18" spans="2:5" ht="28.9">
      <c r="B18" s="34">
        <v>7</v>
      </c>
      <c r="C18" s="35" t="s">
        <v>74</v>
      </c>
      <c r="D18" s="36">
        <v>10000</v>
      </c>
      <c r="E18" s="47">
        <f>'Tabela 2 (item5_atividade1)'!J17+'Tabela 2 (item5_atividade2)'!J17+'Tabela 2 (item5_atividade3)'!J17</f>
        <v>10000</v>
      </c>
    </row>
    <row r="19" spans="2:5">
      <c r="B19" s="34">
        <v>8</v>
      </c>
      <c r="C19" s="35" t="s">
        <v>75</v>
      </c>
      <c r="D19" s="36">
        <v>100000</v>
      </c>
      <c r="E19" s="47">
        <f>'Tabela 2 (item5_atividade1)'!J18+'Tabela 2 (item5_atividade2)'!J18+'Tabela 2 (item5_atividade3)'!J18</f>
        <v>100000</v>
      </c>
    </row>
    <row r="20" spans="2:5">
      <c r="B20" s="107" t="s">
        <v>48</v>
      </c>
      <c r="C20" s="108"/>
      <c r="D20" s="50">
        <f>SUM(D12:D19)</f>
        <v>690000</v>
      </c>
      <c r="E20" s="51">
        <f>SUM(E12:E19)</f>
        <v>690000</v>
      </c>
    </row>
  </sheetData>
  <sheetProtection formatCells="0" formatColumns="0" formatRows="0" insertColumns="0" insertRows="0" insertHyperlinks="0" deleteColumns="0" deleteRows="0"/>
  <mergeCells count="7">
    <mergeCell ref="B9:E9"/>
    <mergeCell ref="C2:D2"/>
    <mergeCell ref="B20:C20"/>
    <mergeCell ref="B10:B11"/>
    <mergeCell ref="C10:C11"/>
    <mergeCell ref="D10:D11"/>
    <mergeCell ref="E10:E11"/>
  </mergeCells>
  <pageMargins left="0.511811024" right="0.511811024" top="0.78740157499999996" bottom="0.78740157499999996" header="0.31496062000000002" footer="0.3149606200000000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D5798-2D49-4F55-ADB3-326A351179DC}">
  <dimension ref="B2:J30"/>
  <sheetViews>
    <sheetView workbookViewId="0">
      <selection activeCell="N13" sqref="N13"/>
    </sheetView>
  </sheetViews>
  <sheetFormatPr defaultColWidth="8.85546875" defaultRowHeight="14.45"/>
  <cols>
    <col min="1" max="1" width="6" style="1" customWidth="1"/>
    <col min="2" max="2" width="3.85546875" style="16" customWidth="1"/>
    <col min="3" max="3" width="4.85546875" style="45" customWidth="1"/>
    <col min="4" max="4" width="21.28515625" style="45" customWidth="1"/>
    <col min="5" max="5" width="17.7109375" style="45" customWidth="1"/>
    <col min="6" max="6" width="6.42578125" style="45" customWidth="1"/>
    <col min="7" max="7" width="17" style="45" customWidth="1"/>
    <col min="8" max="8" width="6.28515625" style="45" customWidth="1"/>
    <col min="9" max="9" width="17" style="69" customWidth="1"/>
    <col min="10" max="10" width="5.7109375" style="70" customWidth="1"/>
    <col min="11" max="16384" width="8.85546875" style="1"/>
  </cols>
  <sheetData>
    <row r="2" spans="2:10" ht="15.6">
      <c r="B2" s="115" t="s">
        <v>87</v>
      </c>
      <c r="C2" s="115"/>
      <c r="D2" s="115"/>
      <c r="E2" s="115"/>
      <c r="F2" s="115"/>
      <c r="G2" s="115"/>
      <c r="H2" s="115"/>
      <c r="I2" s="115"/>
      <c r="J2" s="115"/>
    </row>
    <row r="3" spans="2:10">
      <c r="B3" s="116" t="s">
        <v>59</v>
      </c>
      <c r="C3" s="101" t="s">
        <v>88</v>
      </c>
      <c r="D3" s="101"/>
      <c r="E3" s="101" t="s">
        <v>63</v>
      </c>
      <c r="F3" s="101"/>
      <c r="G3" s="101"/>
      <c r="H3" s="101"/>
      <c r="I3" s="101"/>
      <c r="J3" s="101"/>
    </row>
    <row r="4" spans="2:10">
      <c r="B4" s="116"/>
      <c r="C4" s="101"/>
      <c r="D4" s="101"/>
      <c r="E4" s="18" t="s">
        <v>89</v>
      </c>
      <c r="F4" s="18" t="s">
        <v>65</v>
      </c>
      <c r="G4" s="18" t="s">
        <v>90</v>
      </c>
      <c r="H4" s="18" t="s">
        <v>65</v>
      </c>
      <c r="I4" s="52" t="s">
        <v>48</v>
      </c>
      <c r="J4" s="53" t="s">
        <v>65</v>
      </c>
    </row>
    <row r="5" spans="2:10" s="56" customFormat="1" ht="26.45" customHeight="1">
      <c r="B5" s="18">
        <v>1</v>
      </c>
      <c r="C5" s="113" t="s">
        <v>70</v>
      </c>
      <c r="D5" s="113"/>
      <c r="E5" s="54"/>
      <c r="F5" s="55"/>
      <c r="G5" s="54"/>
      <c r="H5" s="55"/>
      <c r="I5" s="71">
        <f>SUM(I6:I7)</f>
        <v>200000</v>
      </c>
      <c r="J5" s="72">
        <f t="shared" ref="J5:J29" si="0">I5/$I$30</f>
        <v>0.28985507246376813</v>
      </c>
    </row>
    <row r="6" spans="2:10">
      <c r="B6" s="34"/>
      <c r="C6" s="35"/>
      <c r="D6" s="57" t="s">
        <v>91</v>
      </c>
      <c r="E6" s="57"/>
      <c r="F6" s="58"/>
      <c r="G6" s="59">
        <v>100000</v>
      </c>
      <c r="H6" s="58"/>
      <c r="I6" s="59">
        <f>E6+G6</f>
        <v>100000</v>
      </c>
      <c r="J6" s="60">
        <f t="shared" si="0"/>
        <v>0.14492753623188406</v>
      </c>
    </row>
    <row r="7" spans="2:10">
      <c r="B7" s="34"/>
      <c r="C7" s="35"/>
      <c r="D7" s="57" t="s">
        <v>92</v>
      </c>
      <c r="E7" s="57"/>
      <c r="F7" s="58"/>
      <c r="G7" s="59">
        <v>100000</v>
      </c>
      <c r="H7" s="58"/>
      <c r="I7" s="59">
        <f>E7+G7</f>
        <v>100000</v>
      </c>
      <c r="J7" s="60">
        <f t="shared" si="0"/>
        <v>0.14492753623188406</v>
      </c>
    </row>
    <row r="8" spans="2:10" s="56" customFormat="1" ht="26.45" customHeight="1">
      <c r="B8" s="18">
        <v>2</v>
      </c>
      <c r="C8" s="113" t="s">
        <v>71</v>
      </c>
      <c r="D8" s="113"/>
      <c r="E8" s="54"/>
      <c r="F8" s="55"/>
      <c r="G8" s="54"/>
      <c r="H8" s="55"/>
      <c r="I8" s="71">
        <f>SUM(I9:I10)</f>
        <v>50000</v>
      </c>
      <c r="J8" s="73">
        <f t="shared" si="0"/>
        <v>7.2463768115942032E-2</v>
      </c>
    </row>
    <row r="9" spans="2:10">
      <c r="B9" s="34"/>
      <c r="C9" s="35"/>
      <c r="D9" s="57" t="s">
        <v>93</v>
      </c>
      <c r="E9" s="57"/>
      <c r="F9" s="58"/>
      <c r="G9" s="59">
        <v>30000</v>
      </c>
      <c r="H9" s="58"/>
      <c r="I9" s="59">
        <f>E9+G9</f>
        <v>30000</v>
      </c>
      <c r="J9" s="60">
        <f t="shared" si="0"/>
        <v>4.3478260869565216E-2</v>
      </c>
    </row>
    <row r="10" spans="2:10">
      <c r="B10" s="34"/>
      <c r="C10" s="35"/>
      <c r="D10" s="57" t="s">
        <v>94</v>
      </c>
      <c r="E10" s="57"/>
      <c r="F10" s="58"/>
      <c r="G10" s="59">
        <v>20000</v>
      </c>
      <c r="H10" s="58"/>
      <c r="I10" s="59">
        <f>E10+G10</f>
        <v>20000</v>
      </c>
      <c r="J10" s="60">
        <f t="shared" si="0"/>
        <v>2.8985507246376812E-2</v>
      </c>
    </row>
    <row r="11" spans="2:10" s="56" customFormat="1" ht="34.15" customHeight="1">
      <c r="B11" s="18">
        <v>3</v>
      </c>
      <c r="C11" s="113" t="s">
        <v>95</v>
      </c>
      <c r="D11" s="113"/>
      <c r="E11" s="54"/>
      <c r="F11" s="55"/>
      <c r="G11" s="54"/>
      <c r="H11" s="55"/>
      <c r="I11" s="71">
        <f>SUM(I12:I14)</f>
        <v>100000</v>
      </c>
      <c r="J11" s="73">
        <f t="shared" si="0"/>
        <v>0.14492753623188406</v>
      </c>
    </row>
    <row r="12" spans="2:10">
      <c r="B12" s="34"/>
      <c r="C12" s="35"/>
      <c r="D12" s="57" t="s">
        <v>96</v>
      </c>
      <c r="E12" s="57"/>
      <c r="F12" s="58"/>
      <c r="G12" s="59">
        <v>50000</v>
      </c>
      <c r="H12" s="58"/>
      <c r="I12" s="59">
        <f>E12+G12</f>
        <v>50000</v>
      </c>
      <c r="J12" s="60">
        <f t="shared" si="0"/>
        <v>7.2463768115942032E-2</v>
      </c>
    </row>
    <row r="13" spans="2:10">
      <c r="B13" s="34"/>
      <c r="C13" s="35"/>
      <c r="D13" s="57" t="s">
        <v>97</v>
      </c>
      <c r="E13" s="57"/>
      <c r="F13" s="58"/>
      <c r="G13" s="59">
        <v>10000</v>
      </c>
      <c r="H13" s="58"/>
      <c r="I13" s="59">
        <f>E13+G13</f>
        <v>10000</v>
      </c>
      <c r="J13" s="60">
        <f t="shared" si="0"/>
        <v>1.4492753623188406E-2</v>
      </c>
    </row>
    <row r="14" spans="2:10">
      <c r="B14" s="34"/>
      <c r="C14" s="35"/>
      <c r="D14" s="57" t="s">
        <v>98</v>
      </c>
      <c r="E14" s="57"/>
      <c r="F14" s="58"/>
      <c r="G14" s="59">
        <v>40000</v>
      </c>
      <c r="H14" s="58"/>
      <c r="I14" s="59">
        <f>E14+G14</f>
        <v>40000</v>
      </c>
      <c r="J14" s="60">
        <f t="shared" si="0"/>
        <v>5.7971014492753624E-2</v>
      </c>
    </row>
    <row r="15" spans="2:10" s="56" customFormat="1" ht="52.9" customHeight="1">
      <c r="B15" s="18">
        <v>4</v>
      </c>
      <c r="C15" s="113" t="s">
        <v>99</v>
      </c>
      <c r="D15" s="113"/>
      <c r="E15" s="54"/>
      <c r="F15" s="55"/>
      <c r="G15" s="54"/>
      <c r="H15" s="55"/>
      <c r="I15" s="71">
        <f>SUM(I16:I17)</f>
        <v>100000</v>
      </c>
      <c r="J15" s="73">
        <f t="shared" si="0"/>
        <v>0.14492753623188406</v>
      </c>
    </row>
    <row r="16" spans="2:10">
      <c r="B16" s="34"/>
      <c r="C16" s="35"/>
      <c r="D16" s="57" t="s">
        <v>100</v>
      </c>
      <c r="E16" s="57"/>
      <c r="F16" s="58"/>
      <c r="G16" s="59">
        <v>50000</v>
      </c>
      <c r="H16" s="58"/>
      <c r="I16" s="59">
        <f>E16+G16</f>
        <v>50000</v>
      </c>
      <c r="J16" s="60">
        <f t="shared" si="0"/>
        <v>7.2463768115942032E-2</v>
      </c>
    </row>
    <row r="17" spans="2:10">
      <c r="B17" s="34"/>
      <c r="C17" s="35"/>
      <c r="D17" s="57" t="s">
        <v>101</v>
      </c>
      <c r="E17" s="57"/>
      <c r="F17" s="58"/>
      <c r="G17" s="59">
        <v>50000</v>
      </c>
      <c r="H17" s="58"/>
      <c r="I17" s="59">
        <f>E17+G17</f>
        <v>50000</v>
      </c>
      <c r="J17" s="60">
        <f t="shared" si="0"/>
        <v>7.2463768115942032E-2</v>
      </c>
    </row>
    <row r="18" spans="2:10" s="56" customFormat="1" ht="26.45" customHeight="1">
      <c r="B18" s="18">
        <v>5</v>
      </c>
      <c r="C18" s="113" t="s">
        <v>72</v>
      </c>
      <c r="D18" s="113"/>
      <c r="E18" s="54"/>
      <c r="F18" s="55"/>
      <c r="G18" s="54"/>
      <c r="H18" s="55"/>
      <c r="I18" s="71">
        <f>SUM(I19:I20)</f>
        <v>30000</v>
      </c>
      <c r="J18" s="73">
        <f t="shared" si="0"/>
        <v>4.3478260869565216E-2</v>
      </c>
    </row>
    <row r="19" spans="2:10">
      <c r="B19" s="34"/>
      <c r="C19" s="35"/>
      <c r="D19" s="57" t="s">
        <v>102</v>
      </c>
      <c r="E19" s="57"/>
      <c r="F19" s="58"/>
      <c r="G19" s="59">
        <v>30000</v>
      </c>
      <c r="H19" s="58"/>
      <c r="I19" s="59">
        <f>E19+G19</f>
        <v>30000</v>
      </c>
      <c r="J19" s="60">
        <f t="shared" si="0"/>
        <v>4.3478260869565216E-2</v>
      </c>
    </row>
    <row r="20" spans="2:10">
      <c r="B20" s="34"/>
      <c r="C20" s="35"/>
      <c r="D20" s="57"/>
      <c r="E20" s="57"/>
      <c r="F20" s="58"/>
      <c r="G20" s="57"/>
      <c r="H20" s="58"/>
      <c r="I20" s="59"/>
      <c r="J20" s="60">
        <f t="shared" si="0"/>
        <v>0</v>
      </c>
    </row>
    <row r="21" spans="2:10" s="56" customFormat="1" ht="26.45" customHeight="1">
      <c r="B21" s="18">
        <v>6</v>
      </c>
      <c r="C21" s="113" t="s">
        <v>103</v>
      </c>
      <c r="D21" s="113"/>
      <c r="E21" s="54"/>
      <c r="F21" s="55"/>
      <c r="G21" s="54"/>
      <c r="H21" s="55"/>
      <c r="I21" s="71">
        <f>SUM(I22:I23)</f>
        <v>100000</v>
      </c>
      <c r="J21" s="73">
        <f t="shared" si="0"/>
        <v>0.14492753623188406</v>
      </c>
    </row>
    <row r="22" spans="2:10">
      <c r="B22" s="34"/>
      <c r="C22" s="35"/>
      <c r="D22" s="57" t="s">
        <v>104</v>
      </c>
      <c r="E22" s="57"/>
      <c r="F22" s="58"/>
      <c r="G22" s="59">
        <v>70000</v>
      </c>
      <c r="H22" s="58"/>
      <c r="I22" s="59">
        <f>E22+G22</f>
        <v>70000</v>
      </c>
      <c r="J22" s="60">
        <f t="shared" si="0"/>
        <v>0.10144927536231885</v>
      </c>
    </row>
    <row r="23" spans="2:10">
      <c r="B23" s="61"/>
      <c r="C23" s="62"/>
      <c r="D23" s="63" t="s">
        <v>105</v>
      </c>
      <c r="E23" s="63"/>
      <c r="F23" s="64"/>
      <c r="G23" s="65">
        <v>30000</v>
      </c>
      <c r="H23" s="64"/>
      <c r="I23" s="59">
        <f>E23+G23</f>
        <v>30000</v>
      </c>
      <c r="J23" s="60">
        <f t="shared" si="0"/>
        <v>4.3478260869565216E-2</v>
      </c>
    </row>
    <row r="24" spans="2:10" s="56" customFormat="1" ht="45.6" customHeight="1">
      <c r="B24" s="18">
        <v>7</v>
      </c>
      <c r="C24" s="113" t="s">
        <v>74</v>
      </c>
      <c r="D24" s="113"/>
      <c r="E24" s="66"/>
      <c r="F24" s="67"/>
      <c r="G24" s="66"/>
      <c r="H24" s="67"/>
      <c r="I24" s="74">
        <f>SUM(I25:I26)</f>
        <v>10000</v>
      </c>
      <c r="J24" s="73">
        <f t="shared" si="0"/>
        <v>1.4492753623188406E-2</v>
      </c>
    </row>
    <row r="25" spans="2:10">
      <c r="B25" s="61"/>
      <c r="C25" s="62"/>
      <c r="D25" s="63" t="s">
        <v>106</v>
      </c>
      <c r="E25" s="63"/>
      <c r="F25" s="64"/>
      <c r="G25" s="65">
        <v>10000</v>
      </c>
      <c r="H25" s="64"/>
      <c r="I25" s="65">
        <f>E25+G25</f>
        <v>10000</v>
      </c>
      <c r="J25" s="60">
        <f t="shared" si="0"/>
        <v>1.4492753623188406E-2</v>
      </c>
    </row>
    <row r="26" spans="2:10">
      <c r="B26" s="61"/>
      <c r="C26" s="62"/>
      <c r="D26" s="63"/>
      <c r="E26" s="63"/>
      <c r="F26" s="64"/>
      <c r="G26" s="63"/>
      <c r="H26" s="64"/>
      <c r="I26" s="65"/>
      <c r="J26" s="60">
        <f t="shared" si="0"/>
        <v>0</v>
      </c>
    </row>
    <row r="27" spans="2:10" s="56" customFormat="1" ht="26.45" customHeight="1">
      <c r="B27" s="18">
        <v>8</v>
      </c>
      <c r="C27" s="114" t="s">
        <v>75</v>
      </c>
      <c r="D27" s="114"/>
      <c r="E27" s="66"/>
      <c r="F27" s="67"/>
      <c r="G27" s="66"/>
      <c r="H27" s="67"/>
      <c r="I27" s="74">
        <f>SUM(I28:I29)</f>
        <v>100000</v>
      </c>
      <c r="J27" s="73">
        <f t="shared" si="0"/>
        <v>0.14492753623188406</v>
      </c>
    </row>
    <row r="28" spans="2:10">
      <c r="B28" s="61"/>
      <c r="C28" s="62"/>
      <c r="D28" s="63" t="s">
        <v>107</v>
      </c>
      <c r="E28" s="65">
        <v>50000</v>
      </c>
      <c r="F28" s="68"/>
      <c r="G28" s="65"/>
      <c r="H28" s="68"/>
      <c r="I28" s="65">
        <f>E28+G28</f>
        <v>50000</v>
      </c>
      <c r="J28" s="60">
        <f t="shared" si="0"/>
        <v>7.2463768115942032E-2</v>
      </c>
    </row>
    <row r="29" spans="2:10">
      <c r="B29" s="61"/>
      <c r="C29" s="62"/>
      <c r="D29" s="63" t="s">
        <v>108</v>
      </c>
      <c r="E29" s="65"/>
      <c r="F29" s="68"/>
      <c r="G29" s="65">
        <v>50000</v>
      </c>
      <c r="H29" s="68"/>
      <c r="I29" s="65">
        <f>E29+G29</f>
        <v>50000</v>
      </c>
      <c r="J29" s="60">
        <f t="shared" si="0"/>
        <v>7.2463768115942032E-2</v>
      </c>
    </row>
    <row r="30" spans="2:10">
      <c r="B30" s="99" t="s">
        <v>48</v>
      </c>
      <c r="C30" s="99"/>
      <c r="D30" s="99"/>
      <c r="E30" s="75">
        <f>SUM(E5:E29)</f>
        <v>50000</v>
      </c>
      <c r="F30" s="55"/>
      <c r="G30" s="71">
        <f>SUM(G5:G29)</f>
        <v>640000</v>
      </c>
      <c r="H30" s="55"/>
      <c r="I30" s="71">
        <f>I27+I24+I21+I18+I15+I11+I8+I5</f>
        <v>690000</v>
      </c>
      <c r="J30" s="53"/>
    </row>
  </sheetData>
  <sheetProtection formatCells="0" formatColumns="0" formatRows="0" insertColumns="0" insertRows="0" deleteColumns="0" deleteRows="0"/>
  <mergeCells count="13">
    <mergeCell ref="C8:D8"/>
    <mergeCell ref="B2:J2"/>
    <mergeCell ref="B3:B4"/>
    <mergeCell ref="C3:D4"/>
    <mergeCell ref="E3:J3"/>
    <mergeCell ref="C5:D5"/>
    <mergeCell ref="C24:D24"/>
    <mergeCell ref="C27:D27"/>
    <mergeCell ref="B30:D30"/>
    <mergeCell ref="C11:D11"/>
    <mergeCell ref="C15:D15"/>
    <mergeCell ref="C18:D18"/>
    <mergeCell ref="C21:D21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3be7f24-a10f-4afb-98ae-d7ca9e68d5d1" xsi:nil="true"/>
    <lcf76f155ced4ddcb4097134ff3c332f xmlns="ce4c8dd7-4f39-412f-9709-19de79631cf4">
      <Terms xmlns="http://schemas.microsoft.com/office/infopath/2007/PartnerControls"/>
    </lcf76f155ced4ddcb4097134ff3c332f>
    <SharedWithUsers xmlns="13be7f24-a10f-4afb-98ae-d7ca9e68d5d1">
      <UserInfo>
        <DisplayName>Eva Eduarda Gomes Duarte</DisplayName>
        <AccountId>27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EE82B79F12114E960AA8985566FDD5" ma:contentTypeVersion="14" ma:contentTypeDescription="Criar um novo documento." ma:contentTypeScope="" ma:versionID="38ad11db1c396071133f76200feccc91">
  <xsd:schema xmlns:xsd="http://www.w3.org/2001/XMLSchema" xmlns:xs="http://www.w3.org/2001/XMLSchema" xmlns:p="http://schemas.microsoft.com/office/2006/metadata/properties" xmlns:ns2="ce4c8dd7-4f39-412f-9709-19de79631cf4" xmlns:ns3="13be7f24-a10f-4afb-98ae-d7ca9e68d5d1" targetNamespace="http://schemas.microsoft.com/office/2006/metadata/properties" ma:root="true" ma:fieldsID="ec8046c27163e5e93040d20b3d7190df" ns2:_="" ns3:_="">
    <xsd:import namespace="ce4c8dd7-4f39-412f-9709-19de79631cf4"/>
    <xsd:import namespace="13be7f24-a10f-4afb-98ae-d7ca9e68d5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4c8dd7-4f39-412f-9709-19de79631c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m" ma:readOnly="false" ma:fieldId="{5cf76f15-5ced-4ddc-b409-7134ff3c332f}" ma:taxonomyMulti="true" ma:sspId="1a42c0d9-b1c0-4e74-82a7-7c6c3a1b3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be7f24-a10f-4afb-98ae-d7ca9e68d5d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462d8537-e042-4a43-bb6b-b5201868b728}" ma:internalName="TaxCatchAll" ma:showField="CatchAllData" ma:web="13be7f24-a10f-4afb-98ae-d7ca9e68d5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894087-619A-4F14-B0D5-132F931E3329}"/>
</file>

<file path=customXml/itemProps2.xml><?xml version="1.0" encoding="utf-8"?>
<ds:datastoreItem xmlns:ds="http://schemas.openxmlformats.org/officeDocument/2006/customXml" ds:itemID="{AE353CB6-CC67-4C72-B916-7531265186D5}"/>
</file>

<file path=customXml/itemProps3.xml><?xml version="1.0" encoding="utf-8"?>
<ds:datastoreItem xmlns:ds="http://schemas.openxmlformats.org/officeDocument/2006/customXml" ds:itemID="{8AB80765-6848-4AD4-9858-1EAB440B89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Taiane Freitas Dos Santos</dc:creator>
  <cp:keywords/>
  <dc:description/>
  <cp:lastModifiedBy>Kamille Vieira Lopes</cp:lastModifiedBy>
  <cp:revision/>
  <dcterms:created xsi:type="dcterms:W3CDTF">2022-03-21T14:16:02Z</dcterms:created>
  <dcterms:modified xsi:type="dcterms:W3CDTF">2023-10-26T16:05:10Z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0x01010056EE82B79F12114E960AA8985566FDD5</vt:lpwstr>
  </property>
  <property fmtid="{D5CDD505-2E9C-101B-9397-08002B2CF9AE}" pid="3" name="MediaServiceImageTags">
    <vt:lpwstr/>
  </property>
</Properties>
</file>